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93768345-5308-4E98-B203-61A0D45D4C5F}" xr6:coauthVersionLast="47" xr6:coauthVersionMax="47" xr10:uidLastSave="{00000000-0000-0000-0000-000000000000}"/>
  <bookViews>
    <workbookView xWindow="3375" yWindow="540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7" i="1" l="1"/>
  <c r="N17" i="1" s="1"/>
  <c r="L16" i="1"/>
  <c r="N16" i="1" s="1"/>
  <c r="L13" i="1"/>
  <c r="N13" i="1" s="1"/>
  <c r="L12" i="1"/>
  <c r="N12" i="1" s="1"/>
  <c r="L18" i="1"/>
  <c r="N18" i="1" s="1"/>
  <c r="K18" i="1"/>
  <c r="J18" i="1"/>
  <c r="I18" i="1"/>
  <c r="K17" i="1"/>
  <c r="J17" i="1"/>
  <c r="I17" i="1"/>
  <c r="L14" i="1"/>
  <c r="N14" i="1" s="1"/>
  <c r="K14" i="1"/>
  <c r="J14" i="1"/>
  <c r="I14" i="1"/>
  <c r="K13" i="1"/>
  <c r="J13" i="1"/>
  <c r="I13" i="1"/>
  <c r="K12" i="1"/>
  <c r="J12" i="1"/>
  <c r="I12" i="1"/>
  <c r="M13" i="1" l="1"/>
  <c r="M12" i="1"/>
  <c r="M17" i="1"/>
  <c r="M14" i="1"/>
  <c r="M16" i="1"/>
  <c r="M18" i="1"/>
</calcChain>
</file>

<file path=xl/sharedStrings.xml><?xml version="1.0" encoding="utf-8"?>
<sst xmlns="http://schemas.openxmlformats.org/spreadsheetml/2006/main" count="60" uniqueCount="49">
  <si>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</si>
  <si>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</si>
  <si>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</si>
  <si>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</si>
  <si>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</si>
  <si>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</si>
  <si>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</si>
  <si>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</si>
  <si>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</si>
  <si>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</si>
  <si>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</si>
  <si>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</si>
  <si>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</si>
  <si>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</si>
  <si>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</si>
  <si>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</si>
  <si>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</si>
  <si>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</si>
  <si>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</si>
  <si>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</si>
  <si>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</si>
  <si>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</si>
  <si>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</si>
  <si>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</si>
  <si>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</si>
  <si>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</si>
  <si>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</si>
  <si>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</si>
  <si>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</si>
  <si>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</si>
  <si>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</si>
  <si>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</si>
  <si>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ONE</t>
    <phoneticPr fontId="4"/>
  </si>
  <si>
    <t>CORNEILLE</t>
    <phoneticPr fontId="4"/>
  </si>
  <si>
    <t>PHOEBE</t>
    <phoneticPr fontId="4"/>
  </si>
  <si>
    <t>YM PLUM</t>
    <phoneticPr fontId="4"/>
  </si>
  <si>
    <t>188E</t>
    <phoneticPr fontId="4"/>
  </si>
  <si>
    <t>NO SERVICE</t>
    <phoneticPr fontId="4"/>
  </si>
  <si>
    <t>MOL PREMIUM</t>
  </si>
  <si>
    <t>083E</t>
  </si>
  <si>
    <t>SAN DIEGO BRIDGE</t>
  </si>
  <si>
    <t>075E</t>
  </si>
  <si>
    <t>YM COSMOS</t>
  </si>
  <si>
    <t>183E</t>
  </si>
  <si>
    <t>NO SERIVCE</t>
    <phoneticPr fontId="4"/>
  </si>
  <si>
    <t>*05/01</t>
    <phoneticPr fontId="4"/>
  </si>
  <si>
    <t>*05/02</t>
    <phoneticPr fontId="4"/>
  </si>
  <si>
    <t>003E</t>
    <phoneticPr fontId="4"/>
  </si>
  <si>
    <t>006E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</si>
</sst>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21" fillId="0" borderId="4" xfId="1" quotePrefix="1" applyFont="1" applyBorder="1" applyAlignment="1" applyProtection="1">
      <alignment horizontal="center" vertical="center"/>
      <protection locked="0"/>
    </xf>
    <xf numFmtId="49" fontId="21" fillId="0" borderId="5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5" xfId="1" applyNumberFormat="1" applyFont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49" fontId="29" fillId="3" borderId="8" xfId="1" applyNumberFormat="1" applyFont="1" applyFill="1" applyBorder="1" applyAlignment="1">
      <alignment horizontal="center" vertical="center"/>
    </xf>
    <xf numFmtId="49" fontId="29" fillId="3" borderId="9" xfId="1" applyNumberFormat="1" applyFont="1" applyFill="1" applyBorder="1" applyAlignment="1">
      <alignment horizontal="center" vertical="center"/>
    </xf>
    <xf numFmtId="0" fontId="29" fillId="3" borderId="11" xfId="1" applyFont="1" applyFill="1" applyBorder="1" applyAlignment="1" applyProtection="1">
      <alignment horizontal="center" vertical="center"/>
      <protection locked="0"/>
    </xf>
    <xf numFmtId="0" fontId="29" fillId="5" borderId="14" xfId="1" applyFont="1" applyFill="1" applyBorder="1" applyAlignment="1" applyProtection="1">
      <alignment horizontal="center" vertical="center"/>
      <protection locked="0"/>
    </xf>
    <xf numFmtId="49" fontId="29" fillId="3" borderId="15" xfId="1" applyNumberFormat="1" applyFont="1" applyFill="1" applyBorder="1" applyAlignment="1">
      <alignment horizontal="center"/>
    </xf>
    <xf numFmtId="49" fontId="29" fillId="3" borderId="16" xfId="1" applyNumberFormat="1" applyFont="1" applyFill="1" applyBorder="1" applyAlignment="1">
      <alignment horizontal="center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0" fontId="29" fillId="4" borderId="22" xfId="1" applyFont="1" applyFill="1" applyBorder="1" applyAlignment="1" applyProtection="1">
      <alignment horizontal="center" vertical="center" wrapText="1"/>
      <protection locked="0"/>
    </xf>
    <xf numFmtId="49" fontId="29" fillId="3" borderId="24" xfId="1" applyNumberFormat="1" applyFont="1" applyFill="1" applyBorder="1" applyAlignment="1">
      <alignment horizontal="center"/>
    </xf>
    <xf numFmtId="49" fontId="29" fillId="3" borderId="25" xfId="1" applyNumberFormat="1" applyFont="1" applyFill="1" applyBorder="1" applyAlignment="1">
      <alignment horizontal="center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6" xfId="1" applyFont="1" applyFill="1" applyBorder="1" applyAlignment="1" applyProtection="1">
      <alignment horizontal="center" vertical="center" wrapText="1"/>
      <protection locked="0"/>
    </xf>
    <xf numFmtId="0" fontId="29" fillId="4" borderId="29" xfId="1" applyFont="1" applyFill="1" applyBorder="1" applyAlignment="1" applyProtection="1">
      <alignment horizontal="center" vertical="center" wrapText="1"/>
      <protection locked="0"/>
    </xf>
    <xf numFmtId="0" fontId="21" fillId="0" borderId="4" xfId="1" applyFont="1" applyBorder="1" applyAlignment="1" applyProtection="1">
      <alignment horizontal="left" vertical="center"/>
      <protection locked="0"/>
    </xf>
    <xf numFmtId="165" fontId="21" fillId="0" borderId="4" xfId="1" quotePrefix="1" applyNumberFormat="1" applyFont="1" applyBorder="1" applyAlignment="1" applyProtection="1">
      <alignment horizontal="center" vertical="center"/>
      <protection locked="0"/>
    </xf>
    <xf numFmtId="165" fontId="21" fillId="0" borderId="33" xfId="1" quotePrefix="1" applyNumberFormat="1" applyFont="1" applyBorder="1" applyAlignment="1" applyProtection="1">
      <alignment horizontal="center" vertical="center"/>
      <protection locked="0"/>
    </xf>
    <xf numFmtId="165" fontId="20" fillId="0" borderId="34" xfId="1" applyNumberFormat="1" applyFont="1" applyBorder="1" applyAlignment="1" applyProtection="1">
      <alignment horizontal="center" vertical="center"/>
      <protection locked="0"/>
    </xf>
    <xf numFmtId="165" fontId="21" fillId="0" borderId="34" xfId="1" applyNumberFormat="1" applyFont="1" applyBorder="1" applyAlignment="1" applyProtection="1">
      <alignment horizontal="center" vertical="center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8" fillId="0" borderId="4" xfId="1" quotePrefix="1" applyNumberFormat="1" applyFont="1" applyBorder="1" applyAlignment="1" applyProtection="1">
      <alignment horizontal="center" vertical="center"/>
      <protection locked="0"/>
    </xf>
    <xf numFmtId="165" fontId="28" fillId="0" borderId="33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20" fillId="0" borderId="36" xfId="1" applyFont="1" applyBorder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left" vertical="center"/>
      <protection locked="0"/>
    </xf>
    <xf numFmtId="0" fontId="21" fillId="0" borderId="36" xfId="1" quotePrefix="1" applyFont="1" applyBorder="1" applyAlignment="1" applyProtection="1">
      <alignment horizontal="center" vertical="center"/>
      <protection locked="0"/>
    </xf>
    <xf numFmtId="49" fontId="21" fillId="0" borderId="2" xfId="1" applyNumberFormat="1" applyFont="1" applyBorder="1" applyAlignment="1" applyProtection="1">
      <alignment horizontal="center" vertical="center"/>
      <protection locked="0"/>
    </xf>
    <xf numFmtId="165" fontId="20" fillId="0" borderId="3" xfId="1" applyNumberFormat="1" applyFont="1" applyBorder="1" applyAlignment="1" applyProtection="1">
      <alignment horizontal="right" vertical="center"/>
      <protection locked="0"/>
    </xf>
    <xf numFmtId="168" fontId="20" fillId="0" borderId="2" xfId="1" applyNumberFormat="1" applyFont="1" applyBorder="1" applyAlignment="1" applyProtection="1">
      <alignment horizontal="left" vertical="center"/>
      <protection locked="0"/>
    </xf>
    <xf numFmtId="165" fontId="21" fillId="0" borderId="37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165" fontId="20" fillId="0" borderId="39" xfId="1" applyNumberFormat="1" applyFont="1" applyBorder="1" applyAlignment="1" applyProtection="1">
      <alignment horizontal="center" vertical="center"/>
      <protection locked="0"/>
    </xf>
    <xf numFmtId="165" fontId="21" fillId="0" borderId="39" xfId="1" applyNumberFormat="1" applyFont="1" applyBorder="1" applyAlignment="1" applyProtection="1">
      <alignment horizontal="center" vertical="center"/>
      <protection locked="0"/>
    </xf>
    <xf numFmtId="0" fontId="21" fillId="6" borderId="41" xfId="1" applyFont="1" applyFill="1" applyBorder="1" applyProtection="1">
      <alignment vertical="center"/>
      <protection locked="0"/>
    </xf>
    <xf numFmtId="0" fontId="21" fillId="6" borderId="2" xfId="1" applyFont="1" applyFill="1" applyBorder="1" applyProtection="1">
      <alignment vertical="center"/>
      <protection locked="0"/>
    </xf>
    <xf numFmtId="0" fontId="20" fillId="0" borderId="42" xfId="1" applyFont="1" applyBorder="1" applyAlignment="1" applyProtection="1">
      <alignment horizontal="center" vertical="center"/>
      <protection locked="0"/>
    </xf>
    <xf numFmtId="0" fontId="21" fillId="0" borderId="42" xfId="1" applyFont="1" applyBorder="1" applyAlignment="1" applyProtection="1">
      <alignment horizontal="left" vertical="center"/>
      <protection locked="0"/>
    </xf>
    <xf numFmtId="0" fontId="21" fillId="0" borderId="42" xfId="1" quotePrefix="1" applyFont="1" applyBorder="1" applyAlignment="1" applyProtection="1">
      <alignment horizontal="center" vertical="center"/>
      <protection locked="0"/>
    </xf>
    <xf numFmtId="49" fontId="21" fillId="0" borderId="43" xfId="1" applyNumberFormat="1" applyFont="1" applyBorder="1" applyAlignment="1" applyProtection="1">
      <alignment horizontal="center" vertical="center"/>
      <protection locked="0"/>
    </xf>
    <xf numFmtId="49" fontId="21" fillId="0" borderId="33" xfId="1" applyNumberFormat="1" applyFont="1" applyBorder="1" applyAlignment="1" applyProtection="1">
      <alignment horizontal="center" vertical="center"/>
      <protection locked="0"/>
    </xf>
    <xf numFmtId="165" fontId="20" fillId="0" borderId="44" xfId="1" applyNumberFormat="1" applyFont="1" applyBorder="1" applyAlignment="1" applyProtection="1">
      <alignment horizontal="right" vertical="center"/>
      <protection locked="0"/>
    </xf>
    <xf numFmtId="168" fontId="20" fillId="0" borderId="43" xfId="1" applyNumberFormat="1" applyFont="1" applyBorder="1" applyAlignment="1" applyProtection="1">
      <alignment horizontal="left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quotePrefix="1" applyNumberFormat="1" applyFont="1" applyBorder="1" applyAlignment="1" applyProtection="1">
      <alignment horizontal="center" vertical="center"/>
      <protection locked="0"/>
    </xf>
    <xf numFmtId="165" fontId="20" fillId="0" borderId="47" xfId="1" applyNumberFormat="1" applyFont="1" applyBorder="1" applyAlignment="1" applyProtection="1">
      <alignment horizontal="center" vertical="center"/>
      <protection locked="0"/>
    </xf>
    <xf numFmtId="165" fontId="21" fillId="0" borderId="47" xfId="1" applyNumberFormat="1" applyFont="1" applyBorder="1" applyAlignment="1" applyProtection="1">
      <alignment horizontal="center" vertical="center"/>
      <protection locked="0"/>
    </xf>
    <xf numFmtId="0" fontId="21" fillId="6" borderId="40" xfId="1" applyFont="1" applyFill="1" applyBorder="1" applyAlignment="1" applyProtection="1">
      <alignment horizontal="center" vertical="center"/>
      <protection locked="0"/>
    </xf>
    <xf numFmtId="0" fontId="21" fillId="6" borderId="4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10" xfId="1" applyFont="1" applyFill="1" applyBorder="1" applyAlignment="1">
      <alignment horizontal="center" vertical="center" wrapText="1"/>
    </xf>
    <xf numFmtId="0" fontId="29" fillId="3" borderId="17" xfId="1" applyFont="1" applyFill="1" applyBorder="1" applyAlignment="1">
      <alignment horizontal="center" vertical="center" wrapText="1"/>
    </xf>
    <xf numFmtId="0" fontId="29" fillId="3" borderId="26" xfId="1" applyFont="1" applyFill="1" applyBorder="1" applyAlignment="1">
      <alignment horizontal="center" vertical="center" wrapText="1"/>
    </xf>
    <xf numFmtId="49" fontId="29" fillId="3" borderId="10" xfId="1" applyNumberFormat="1" applyFont="1" applyFill="1" applyBorder="1" applyAlignment="1">
      <alignment horizontal="center" vertical="center" wrapText="1"/>
    </xf>
    <xf numFmtId="49" fontId="29" fillId="3" borderId="17" xfId="1" applyNumberFormat="1" applyFont="1" applyFill="1" applyBorder="1" applyAlignment="1">
      <alignment horizontal="center" vertical="center" wrapText="1"/>
    </xf>
    <xf numFmtId="49" fontId="29" fillId="3" borderId="26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32" xfId="1" applyNumberFormat="1" applyFont="1" applyFill="1" applyBorder="1" applyAlignment="1">
      <alignment horizontal="center" vertical="center" wrapText="1"/>
    </xf>
    <xf numFmtId="49" fontId="29" fillId="3" borderId="29" xfId="1" applyNumberFormat="1" applyFont="1" applyFill="1" applyBorder="1" applyAlignment="1">
      <alignment horizontal="center" vertical="center" wrapText="1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4" borderId="13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3" borderId="23" xfId="0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29" fillId="5" borderId="23" xfId="9" applyFont="1" applyFill="1" applyBorder="1" applyAlignment="1" applyProtection="1">
      <alignment horizontal="center" vertical="center" wrapText="1"/>
      <protection locked="0"/>
    </xf>
    <xf numFmtId="0" fontId="29" fillId="5" borderId="30" xfId="9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>
      <alignment horizontal="center" vertical="center"/>
    </xf>
    <xf numFmtId="0" fontId="29" fillId="3" borderId="12" xfId="1" applyFont="1" applyFill="1" applyBorder="1" applyAlignment="1">
      <alignment horizontal="center" vertical="center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19" xfId="1" applyFont="1" applyFill="1" applyBorder="1" applyAlignment="1" applyProtection="1">
      <alignment horizontal="center" vertical="center" wrapText="1"/>
      <protection locked="0"/>
    </xf>
    <xf numFmtId="0" fontId="29" fillId="3" borderId="2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N3" sqref="N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108"/>
      <c r="E1" s="10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10" t="s">
        <v>0</v>
      </c>
      <c r="C2" s="109"/>
      <c r="D2" s="109"/>
      <c r="E2" s="109"/>
      <c r="F2" s="109"/>
      <c r="G2" s="109"/>
      <c r="H2" s="109"/>
      <c r="I2" s="109"/>
      <c r="J2" s="109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4"/>
      <c r="N3" s="8">
        <v>45756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11"/>
      <c r="N4" s="109"/>
      <c r="O4" s="109"/>
      <c r="P4" s="109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112" t="s">
        <v>19</v>
      </c>
      <c r="E8" s="115" t="s">
        <v>20</v>
      </c>
      <c r="F8" s="118" t="s">
        <v>21</v>
      </c>
      <c r="G8" s="128" t="s">
        <v>22</v>
      </c>
      <c r="H8" s="129"/>
      <c r="I8" s="121" t="s">
        <v>23</v>
      </c>
      <c r="J8" s="122"/>
      <c r="K8" s="123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113"/>
      <c r="E9" s="116"/>
      <c r="F9" s="119"/>
      <c r="G9" s="130" t="s">
        <v>25</v>
      </c>
      <c r="H9" s="131"/>
      <c r="I9" s="64" t="s">
        <v>26</v>
      </c>
      <c r="J9" s="65" t="s">
        <v>27</v>
      </c>
      <c r="K9" s="66" t="s">
        <v>25</v>
      </c>
      <c r="L9" s="124" t="s">
        <v>28</v>
      </c>
      <c r="M9" s="126" t="s">
        <v>29</v>
      </c>
      <c r="N9" s="126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114"/>
      <c r="E10" s="117"/>
      <c r="F10" s="120"/>
      <c r="G10" s="132"/>
      <c r="H10" s="133"/>
      <c r="I10" s="69" t="s">
        <v>31</v>
      </c>
      <c r="J10" s="70" t="s">
        <v>27</v>
      </c>
      <c r="K10" s="71" t="s">
        <v>25</v>
      </c>
      <c r="L10" s="125"/>
      <c r="M10" s="127"/>
      <c r="N10" s="12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14</v>
      </c>
      <c r="D11" s="106" t="s">
        <v>37</v>
      </c>
      <c r="E11" s="107"/>
      <c r="F11" s="107"/>
      <c r="G11" s="107"/>
      <c r="H11" s="107"/>
      <c r="I11" s="107"/>
      <c r="J11" s="107"/>
      <c r="K11" s="107"/>
      <c r="L11" s="92"/>
      <c r="M11" s="92"/>
      <c r="N11" s="93"/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15</v>
      </c>
      <c r="D12" s="72" t="s">
        <v>38</v>
      </c>
      <c r="E12" s="53" t="s">
        <v>39</v>
      </c>
      <c r="F12" s="54" t="s">
        <v>18</v>
      </c>
      <c r="G12" s="55">
        <v>45760</v>
      </c>
      <c r="H12" s="56">
        <v>45763</v>
      </c>
      <c r="I12" s="77">
        <f>WORKDAY(G12,-6)</f>
        <v>45751</v>
      </c>
      <c r="J12" s="73">
        <f t="shared" ref="J12:J14" si="0">WORKDAY(G12,-5)</f>
        <v>45754</v>
      </c>
      <c r="K12" s="74">
        <f t="shared" ref="K12:K14" si="1">WORKDAY(G12,-4)</f>
        <v>45755</v>
      </c>
      <c r="L12" s="75">
        <f>H12+13</f>
        <v>45776</v>
      </c>
      <c r="M12" s="76">
        <f t="shared" ref="M12:M14" si="2">L12+3</f>
        <v>45779</v>
      </c>
      <c r="N12" s="76">
        <f t="shared" ref="N12:N14" si="3">L12+6</f>
        <v>45782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81">
        <v>16</v>
      </c>
      <c r="D13" s="82" t="s">
        <v>40</v>
      </c>
      <c r="E13" s="83" t="s">
        <v>41</v>
      </c>
      <c r="F13" s="84" t="s">
        <v>18</v>
      </c>
      <c r="G13" s="85">
        <v>45767</v>
      </c>
      <c r="H13" s="86">
        <v>45769</v>
      </c>
      <c r="I13" s="87">
        <f>WORKDAY(G13,-6)</f>
        <v>45758</v>
      </c>
      <c r="J13" s="88">
        <f t="shared" si="0"/>
        <v>45761</v>
      </c>
      <c r="K13" s="89">
        <f t="shared" si="1"/>
        <v>45762</v>
      </c>
      <c r="L13" s="90">
        <f>H13+12</f>
        <v>45781</v>
      </c>
      <c r="M13" s="91">
        <f t="shared" si="2"/>
        <v>45784</v>
      </c>
      <c r="N13" s="91">
        <f t="shared" si="3"/>
        <v>45787</v>
      </c>
      <c r="O13" s="18"/>
      <c r="P13" s="80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17</v>
      </c>
      <c r="D14" s="72" t="s">
        <v>42</v>
      </c>
      <c r="E14" s="53" t="s">
        <v>43</v>
      </c>
      <c r="F14" s="54" t="s">
        <v>32</v>
      </c>
      <c r="G14" s="55">
        <v>45774</v>
      </c>
      <c r="H14" s="56">
        <v>45779</v>
      </c>
      <c r="I14" s="77">
        <f>WORKDAY(G14,-6)</f>
        <v>45765</v>
      </c>
      <c r="J14" s="73">
        <f t="shared" si="0"/>
        <v>45768</v>
      </c>
      <c r="K14" s="74">
        <f t="shared" si="1"/>
        <v>45769</v>
      </c>
      <c r="L14" s="75">
        <f t="shared" ref="L14" si="4">H14+11</f>
        <v>45790</v>
      </c>
      <c r="M14" s="76">
        <f t="shared" si="2"/>
        <v>45793</v>
      </c>
      <c r="N14" s="76">
        <f t="shared" si="3"/>
        <v>45796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18</v>
      </c>
      <c r="D15" s="106" t="s">
        <v>37</v>
      </c>
      <c r="E15" s="107"/>
      <c r="F15" s="107"/>
      <c r="G15" s="107"/>
      <c r="H15" s="107"/>
      <c r="I15" s="107"/>
      <c r="J15" s="107"/>
      <c r="K15" s="107"/>
      <c r="L15" s="92"/>
      <c r="M15" s="92"/>
      <c r="N15" s="93"/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19</v>
      </c>
      <c r="D16" s="72" t="s">
        <v>35</v>
      </c>
      <c r="E16" s="53" t="s">
        <v>36</v>
      </c>
      <c r="F16" s="54" t="s">
        <v>18</v>
      </c>
      <c r="G16" s="55">
        <v>45788</v>
      </c>
      <c r="H16" s="56">
        <v>45788</v>
      </c>
      <c r="I16" s="77" t="s">
        <v>44</v>
      </c>
      <c r="J16" s="78" t="s">
        <v>45</v>
      </c>
      <c r="K16" s="79" t="s">
        <v>46</v>
      </c>
      <c r="L16" s="75">
        <f>H16+13</f>
        <v>45801</v>
      </c>
      <c r="M16" s="76">
        <f t="shared" ref="M16:M18" si="5">L16+3</f>
        <v>45804</v>
      </c>
      <c r="N16" s="76">
        <f t="shared" ref="N16:N18" si="6">L16+6</f>
        <v>45807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20</v>
      </c>
      <c r="D17" s="72" t="s">
        <v>34</v>
      </c>
      <c r="E17" s="53" t="s">
        <v>47</v>
      </c>
      <c r="F17" s="54" t="s">
        <v>18</v>
      </c>
      <c r="G17" s="55">
        <v>45795</v>
      </c>
      <c r="H17" s="56">
        <v>45795</v>
      </c>
      <c r="I17" s="77">
        <f>WORKDAY(G17,-6)</f>
        <v>45786</v>
      </c>
      <c r="J17" s="73">
        <f t="shared" ref="J17:J18" si="7">WORKDAY(G17,-5)</f>
        <v>45789</v>
      </c>
      <c r="K17" s="74">
        <f t="shared" ref="K17:K18" si="8">WORKDAY(G17,-4)</f>
        <v>45790</v>
      </c>
      <c r="L17" s="75">
        <f>H17+12</f>
        <v>45807</v>
      </c>
      <c r="M17" s="76">
        <f t="shared" si="5"/>
        <v>45810</v>
      </c>
      <c r="N17" s="76">
        <f t="shared" si="6"/>
        <v>45813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21</v>
      </c>
      <c r="D18" s="72" t="s">
        <v>33</v>
      </c>
      <c r="E18" s="53" t="s">
        <v>48</v>
      </c>
      <c r="F18" s="98" t="s">
        <v>18</v>
      </c>
      <c r="G18" s="55">
        <v>45802</v>
      </c>
      <c r="H18" s="56">
        <v>45803</v>
      </c>
      <c r="I18" s="77">
        <f>WORKDAY(G18,-6)</f>
        <v>45793</v>
      </c>
      <c r="J18" s="73">
        <f t="shared" si="7"/>
        <v>45796</v>
      </c>
      <c r="K18" s="74">
        <f t="shared" si="8"/>
        <v>45797</v>
      </c>
      <c r="L18" s="75">
        <f t="shared" ref="L18" si="9">H18+11</f>
        <v>45814</v>
      </c>
      <c r="M18" s="76">
        <f t="shared" si="5"/>
        <v>45817</v>
      </c>
      <c r="N18" s="76">
        <f t="shared" si="6"/>
        <v>45820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94"/>
      <c r="D19" s="95"/>
      <c r="E19" s="96"/>
      <c r="F19" s="97"/>
      <c r="G19" s="99"/>
      <c r="H19" s="100"/>
      <c r="I19" s="101"/>
      <c r="J19" s="102"/>
      <c r="K19" s="103"/>
      <c r="L19" s="104"/>
      <c r="M19" s="105"/>
      <c r="N19" s="105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4">
    <mergeCell ref="D11:K11"/>
    <mergeCell ref="D15:K15"/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2025-04-10T22:58:13Z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