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B5083847-0DAB-4379-A67A-35EB2F5F3C97}" xr6:coauthVersionLast="47" xr6:coauthVersionMax="47" xr10:uidLastSave="{00000000-0000-0000-0000-000000000000}"/>
  <bookViews>
    <workbookView xWindow="-23460" yWindow="870" windowWidth="23415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" l="1"/>
  <c r="M16" i="1" s="1"/>
  <c r="L12" i="1"/>
  <c r="M12" i="1" s="1"/>
  <c r="L13" i="1"/>
  <c r="L14" i="1"/>
  <c r="L15" i="1"/>
  <c r="L11" i="1"/>
  <c r="N11" i="1" s="1"/>
  <c r="N19" i="1"/>
  <c r="M19" i="1"/>
  <c r="L19" i="1"/>
  <c r="K19" i="1"/>
  <c r="N18" i="1"/>
  <c r="M18" i="1"/>
  <c r="L18" i="1"/>
  <c r="K18" i="1"/>
  <c r="J18" i="1"/>
  <c r="I18" i="1"/>
  <c r="N17" i="1"/>
  <c r="M17" i="1"/>
  <c r="L17" i="1"/>
  <c r="K17" i="1"/>
  <c r="J17" i="1"/>
  <c r="I17" i="1"/>
  <c r="N16" i="1"/>
  <c r="K16" i="1"/>
  <c r="N15" i="1"/>
  <c r="K15" i="1"/>
  <c r="J15" i="1"/>
  <c r="I15" i="1"/>
  <c r="M14" i="1"/>
  <c r="N14" i="1"/>
  <c r="K14" i="1"/>
  <c r="J14" i="1"/>
  <c r="I14" i="1"/>
  <c r="M13" i="1"/>
  <c r="N13" i="1"/>
  <c r="K13" i="1"/>
  <c r="K12" i="1"/>
  <c r="J12" i="1"/>
  <c r="I12" i="1"/>
  <c r="K11" i="1"/>
  <c r="J11" i="1"/>
  <c r="I11" i="1"/>
  <c r="N12" i="1" l="1"/>
  <c r="M11" i="1"/>
  <c r="M15" i="1"/>
</calcChain>
</file>

<file path=xl/sharedStrings.xml><?xml version="1.0" encoding="utf-8"?>
<sst xmlns="http://schemas.openxmlformats.org/spreadsheetml/2006/main" count="70" uniqueCount="54">
  <si>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</si>
  <si>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</si>
  <si>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</si>
  <si>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</si>
  <si>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</si>
  <si>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</si>
  <si>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</si>
  <si>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</si>
  <si>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</si>
  <si>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</si>
  <si>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</si>
  <si>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</si>
  <si>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</si>
  <si>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</si>
  <si>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</si>
  <si>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</si>
  <si>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</si>
  <si>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</si>
  <si>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</si>
  <si>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</si>
  <si>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</si>
  <si>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</si>
  <si>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</si>
  <si>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</si>
  <si>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</si>
  <si>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</si>
  <si>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</si>
  <si>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</si>
  <si>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</si>
  <si>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</si>
  <si>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</si>
  <si>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</si>
  <si>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>YM COSMOS</t>
    <phoneticPr fontId="4"/>
  </si>
  <si>
    <t>HYUNDAI FORWARD</t>
    <phoneticPr fontId="4"/>
  </si>
  <si>
    <t>SEATTLE BRIDGE</t>
    <phoneticPr fontId="4"/>
  </si>
  <si>
    <t>CORNEILLE</t>
    <phoneticPr fontId="4"/>
  </si>
  <si>
    <t>099E</t>
    <phoneticPr fontId="4"/>
  </si>
  <si>
    <t>YM PLUM</t>
    <phoneticPr fontId="4"/>
  </si>
  <si>
    <t>190E</t>
    <phoneticPr fontId="4"/>
  </si>
  <si>
    <t>165E</t>
    <phoneticPr fontId="4"/>
  </si>
  <si>
    <t>*10/09</t>
    <phoneticPr fontId="4"/>
  </si>
  <si>
    <t>*10/10</t>
    <phoneticPr fontId="4"/>
  </si>
  <si>
    <t>009E</t>
    <phoneticPr fontId="4"/>
  </si>
  <si>
    <t xml:space="preserve">ONE SAN DIEGO </t>
    <phoneticPr fontId="4"/>
  </si>
  <si>
    <t>078E</t>
    <phoneticPr fontId="4"/>
  </si>
  <si>
    <t xml:space="preserve">ONE PREMIUM </t>
    <phoneticPr fontId="4"/>
  </si>
  <si>
    <t>087E</t>
    <phoneticPr fontId="4"/>
  </si>
  <si>
    <t>*10/30</t>
    <phoneticPr fontId="4"/>
  </si>
  <si>
    <t>*10/31</t>
    <phoneticPr fontId="4"/>
  </si>
  <si>
    <t>187E</t>
    <phoneticPr fontId="4"/>
  </si>
  <si>
    <t>100E</t>
    <phoneticPr fontId="4"/>
  </si>
  <si>
    <t>191E</t>
    <phoneticPr fontId="4"/>
  </si>
  <si>
    <t>*11/20</t>
    <phoneticPr fontId="4"/>
  </si>
  <si>
    <t>*11/21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</si>
</sst>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3" xfId="1" applyFont="1" applyBorder="1" applyAlignment="1" applyProtection="1">
      <alignment horizontal="center" vertical="center"/>
      <protection locked="0"/>
    </xf>
    <xf numFmtId="0" fontId="21" fillId="0" borderId="3" xfId="1" quotePrefix="1" applyFont="1" applyBorder="1" applyAlignment="1" applyProtection="1">
      <alignment horizontal="center" vertical="center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8" fontId="20" fillId="0" borderId="4" xfId="1" applyNumberFormat="1" applyFont="1" applyBorder="1" applyAlignment="1" applyProtection="1">
      <alignment horizontal="left" vertical="center"/>
      <protection locked="0"/>
    </xf>
    <xf numFmtId="0" fontId="21" fillId="0" borderId="6" xfId="1" applyFont="1" applyBorder="1" applyAlignment="1" applyProtection="1">
      <alignment horizontal="center" vertical="center"/>
      <protection locked="0"/>
    </xf>
    <xf numFmtId="49" fontId="29" fillId="3" borderId="7" xfId="1" applyNumberFormat="1" applyFont="1" applyFill="1" applyBorder="1" applyAlignment="1">
      <alignment horizontal="center" vertical="center"/>
    </xf>
    <xf numFmtId="49" fontId="29" fillId="3" borderId="8" xfId="1" applyNumberFormat="1" applyFont="1" applyFill="1" applyBorder="1" applyAlignment="1">
      <alignment horizontal="center" vertical="center"/>
    </xf>
    <xf numFmtId="0" fontId="29" fillId="3" borderId="10" xfId="1" applyFont="1" applyFill="1" applyBorder="1" applyAlignment="1" applyProtection="1">
      <alignment horizontal="center" vertical="center"/>
      <protection locked="0"/>
    </xf>
    <xf numFmtId="0" fontId="29" fillId="5" borderId="13" xfId="1" applyFont="1" applyFill="1" applyBorder="1" applyAlignment="1" applyProtection="1">
      <alignment horizontal="center" vertical="center"/>
      <protection locked="0"/>
    </xf>
    <xf numFmtId="49" fontId="29" fillId="3" borderId="14" xfId="1" applyNumberFormat="1" applyFont="1" applyFill="1" applyBorder="1" applyAlignment="1">
      <alignment horizontal="center"/>
    </xf>
    <xf numFmtId="49" fontId="29" fillId="3" borderId="15" xfId="1" applyNumberFormat="1" applyFont="1" applyFill="1" applyBorder="1" applyAlignment="1">
      <alignment horizontal="center"/>
    </xf>
    <xf numFmtId="0" fontId="29" fillId="4" borderId="19" xfId="1" applyFont="1" applyFill="1" applyBorder="1" applyAlignment="1" applyProtection="1">
      <alignment horizontal="center" vertical="center" wrapText="1"/>
      <protection locked="0"/>
    </xf>
    <xf numFmtId="0" fontId="29" fillId="4" borderId="20" xfId="1" applyFont="1" applyFill="1" applyBorder="1" applyAlignment="1" applyProtection="1">
      <alignment horizontal="center" vertical="center" wrapText="1"/>
      <protection locked="0"/>
    </xf>
    <xf numFmtId="0" fontId="29" fillId="4" borderId="21" xfId="1" applyFont="1" applyFill="1" applyBorder="1" applyAlignment="1" applyProtection="1">
      <alignment horizontal="center" vertical="center" wrapText="1"/>
      <protection locked="0"/>
    </xf>
    <xf numFmtId="49" fontId="29" fillId="3" borderId="23" xfId="1" applyNumberFormat="1" applyFont="1" applyFill="1" applyBorder="1" applyAlignment="1">
      <alignment horizontal="center"/>
    </xf>
    <xf numFmtId="49" fontId="29" fillId="3" borderId="24" xfId="1" applyNumberFormat="1" applyFont="1" applyFill="1" applyBorder="1" applyAlignment="1">
      <alignment horizontal="center"/>
    </xf>
    <xf numFmtId="0" fontId="29" fillId="4" borderId="24" xfId="1" applyFont="1" applyFill="1" applyBorder="1" applyAlignment="1" applyProtection="1">
      <alignment horizontal="center" vertical="center" wrapText="1"/>
      <protection locked="0"/>
    </xf>
    <xf numFmtId="0" fontId="29" fillId="4" borderId="25" xfId="1" applyFont="1" applyFill="1" applyBorder="1" applyAlignment="1" applyProtection="1">
      <alignment horizontal="center" vertical="center" wrapText="1"/>
      <protection locked="0"/>
    </xf>
    <xf numFmtId="0" fontId="29" fillId="4" borderId="28" xfId="1" applyFont="1" applyFill="1" applyBorder="1" applyAlignment="1" applyProtection="1">
      <alignment horizontal="center" vertical="center" wrapText="1"/>
      <protection locked="0"/>
    </xf>
    <xf numFmtId="0" fontId="21" fillId="0" borderId="3" xfId="1" applyFont="1" applyBorder="1" applyAlignment="1" applyProtection="1">
      <alignment horizontal="left" vertical="center"/>
      <protection locked="0"/>
    </xf>
    <xf numFmtId="165" fontId="21" fillId="0" borderId="3" xfId="1" quotePrefix="1" applyNumberFormat="1" applyFont="1" applyBorder="1" applyAlignment="1" applyProtection="1">
      <alignment horizontal="center" vertical="center"/>
      <protection locked="0"/>
    </xf>
    <xf numFmtId="165" fontId="21" fillId="0" borderId="32" xfId="1" quotePrefix="1" applyNumberFormat="1" applyFont="1" applyBorder="1" applyAlignment="1" applyProtection="1">
      <alignment horizontal="center" vertical="center"/>
      <protection locked="0"/>
    </xf>
    <xf numFmtId="165" fontId="20" fillId="0" borderId="33" xfId="1" applyNumberFormat="1" applyFont="1" applyBorder="1" applyAlignment="1" applyProtection="1">
      <alignment horizontal="center" vertical="center"/>
      <protection locked="0"/>
    </xf>
    <xf numFmtId="165" fontId="21" fillId="0" borderId="33" xfId="1" applyNumberFormat="1" applyFont="1" applyBorder="1" applyAlignment="1" applyProtection="1">
      <alignment horizontal="center" vertical="center"/>
      <protection locked="0"/>
    </xf>
    <xf numFmtId="165" fontId="21" fillId="0" borderId="34" xfId="1" quotePrefix="1" applyNumberFormat="1" applyFont="1" applyBorder="1" applyAlignment="1" applyProtection="1">
      <alignment horizontal="center" vertical="center"/>
      <protection locked="0"/>
    </xf>
    <xf numFmtId="165" fontId="28" fillId="0" borderId="3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165" fontId="28" fillId="0" borderId="34" xfId="1" quotePrefix="1" applyNumberFormat="1" applyFont="1" applyBorder="1" applyAlignment="1" applyProtection="1">
      <alignment horizontal="center" vertical="center"/>
      <protection locked="0"/>
    </xf>
    <xf numFmtId="0" fontId="20" fillId="0" borderId="35" xfId="1" applyFont="1" applyBorder="1" applyAlignment="1" applyProtection="1">
      <alignment horizontal="center" vertical="center"/>
      <protection locked="0"/>
    </xf>
    <xf numFmtId="0" fontId="21" fillId="0" borderId="35" xfId="1" applyFont="1" applyBorder="1" applyAlignment="1" applyProtection="1">
      <alignment horizontal="left" vertical="center"/>
      <protection locked="0"/>
    </xf>
    <xf numFmtId="0" fontId="21" fillId="0" borderId="35" xfId="1" quotePrefix="1" applyFont="1" applyBorder="1" applyAlignment="1" applyProtection="1">
      <alignment horizontal="center" vertical="center"/>
      <protection locked="0"/>
    </xf>
    <xf numFmtId="49" fontId="21" fillId="0" borderId="36" xfId="1" applyNumberFormat="1" applyFont="1" applyBorder="1" applyAlignment="1" applyProtection="1">
      <alignment horizontal="center" vertical="center"/>
      <protection locked="0"/>
    </xf>
    <xf numFmtId="165" fontId="20" fillId="0" borderId="6" xfId="1" applyNumberFormat="1" applyFont="1" applyBorder="1" applyAlignment="1" applyProtection="1">
      <alignment horizontal="right" vertical="center"/>
      <protection locked="0"/>
    </xf>
    <xf numFmtId="168" fontId="20" fillId="0" borderId="36" xfId="1" applyNumberFormat="1" applyFont="1" applyBorder="1" applyAlignment="1" applyProtection="1">
      <alignment horizontal="left" vertical="center"/>
      <protection locked="0"/>
    </xf>
    <xf numFmtId="165" fontId="20" fillId="0" borderId="39" xfId="1" applyNumberFormat="1" applyFont="1" applyBorder="1" applyAlignment="1" applyProtection="1">
      <alignment horizontal="center" vertical="center"/>
      <protection locked="0"/>
    </xf>
    <xf numFmtId="165" fontId="21" fillId="0" borderId="39" xfId="1" applyNumberFormat="1" applyFont="1" applyBorder="1" applyAlignment="1" applyProtection="1">
      <alignment horizontal="center" vertical="center"/>
      <protection locked="0"/>
    </xf>
    <xf numFmtId="165" fontId="21" fillId="0" borderId="38" xfId="1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/>
    </xf>
    <xf numFmtId="0" fontId="29" fillId="3" borderId="16" xfId="1" applyFont="1" applyFill="1" applyBorder="1" applyAlignment="1">
      <alignment horizontal="center" vertical="center" wrapText="1"/>
    </xf>
    <xf numFmtId="0" fontId="29" fillId="3" borderId="25" xfId="1" applyFont="1" applyFill="1" applyBorder="1" applyAlignment="1">
      <alignment horizontal="center" vertical="center" wrapText="1"/>
    </xf>
    <xf numFmtId="49" fontId="29" fillId="3" borderId="9" xfId="1" applyNumberFormat="1" applyFont="1" applyFill="1" applyBorder="1" applyAlignment="1">
      <alignment horizontal="center" vertical="center" wrapText="1"/>
    </xf>
    <xf numFmtId="49" fontId="29" fillId="3" borderId="16" xfId="1" applyNumberFormat="1" applyFont="1" applyFill="1" applyBorder="1" applyAlignment="1">
      <alignment horizontal="center" vertical="center" wrapText="1"/>
    </xf>
    <xf numFmtId="49" fontId="29" fillId="3" borderId="25" xfId="1" applyNumberFormat="1" applyFont="1" applyFill="1" applyBorder="1" applyAlignment="1">
      <alignment horizontal="center" vertical="center" wrapText="1"/>
    </xf>
    <xf numFmtId="49" fontId="29" fillId="3" borderId="30" xfId="1" applyNumberFormat="1" applyFont="1" applyFill="1" applyBorder="1" applyAlignment="1">
      <alignment horizontal="center" vertical="center" wrapText="1"/>
    </xf>
    <xf numFmtId="49" fontId="29" fillId="3" borderId="31" xfId="1" applyNumberFormat="1" applyFont="1" applyFill="1" applyBorder="1" applyAlignment="1">
      <alignment horizontal="center" vertical="center" wrapText="1"/>
    </xf>
    <xf numFmtId="49" fontId="29" fillId="3" borderId="28" xfId="1" applyNumberFormat="1" applyFont="1" applyFill="1" applyBorder="1" applyAlignment="1">
      <alignment horizontal="center" vertical="center" wrapText="1"/>
    </xf>
    <xf numFmtId="0" fontId="29" fillId="4" borderId="10" xfId="1" applyFont="1" applyFill="1" applyBorder="1" applyAlignment="1" applyProtection="1">
      <alignment horizontal="center" vertical="center"/>
      <protection locked="0"/>
    </xf>
    <xf numFmtId="0" fontId="29" fillId="4" borderId="12" xfId="1" applyFont="1" applyFill="1" applyBorder="1" applyAlignment="1" applyProtection="1">
      <alignment horizontal="center" vertical="center"/>
      <protection locked="0"/>
    </xf>
    <xf numFmtId="0" fontId="29" fillId="4" borderId="11" xfId="1" applyFont="1" applyFill="1" applyBorder="1" applyAlignment="1" applyProtection="1">
      <alignment horizontal="center" vertical="center"/>
      <protection locked="0"/>
    </xf>
    <xf numFmtId="0" fontId="29" fillId="3" borderId="22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/>
    </xf>
    <xf numFmtId="0" fontId="29" fillId="5" borderId="22" xfId="9" applyFont="1" applyFill="1" applyBorder="1" applyAlignment="1" applyProtection="1">
      <alignment horizontal="center" vertical="center" wrapText="1"/>
      <protection locked="0"/>
    </xf>
    <xf numFmtId="0" fontId="29" fillId="5" borderId="29" xfId="9" applyFont="1" applyFill="1" applyBorder="1" applyAlignment="1" applyProtection="1">
      <alignment horizontal="center" vertical="center" wrapText="1"/>
      <protection locked="0"/>
    </xf>
    <xf numFmtId="0" fontId="29" fillId="3" borderId="10" xfId="1" applyFont="1" applyFill="1" applyBorder="1" applyAlignment="1">
      <alignment horizontal="center" vertical="center"/>
    </xf>
    <xf numFmtId="0" fontId="29" fillId="3" borderId="11" xfId="1" applyFont="1" applyFill="1" applyBorder="1" applyAlignment="1">
      <alignment horizontal="center" vertical="center"/>
    </xf>
    <xf numFmtId="0" fontId="29" fillId="3" borderId="17" xfId="1" applyFont="1" applyFill="1" applyBorder="1" applyAlignment="1" applyProtection="1">
      <alignment horizontal="center" vertical="center" wrapText="1"/>
      <protection locked="0"/>
    </xf>
    <xf numFmtId="0" fontId="29" fillId="3" borderId="18" xfId="1" applyFont="1" applyFill="1" applyBorder="1" applyAlignment="1" applyProtection="1">
      <alignment horizontal="center" vertical="center" wrapText="1"/>
      <protection locked="0"/>
    </xf>
    <xf numFmtId="0" fontId="29" fillId="3" borderId="27" xfId="1" applyFont="1" applyFill="1" applyBorder="1" applyAlignment="1" applyProtection="1">
      <alignment horizontal="center" vertical="center" wrapText="1"/>
      <protection locked="0"/>
    </xf>
    <xf numFmtId="0" fontId="29" fillId="3" borderId="26" xfId="1" applyFont="1" applyFill="1" applyBorder="1" applyAlignment="1" applyProtection="1">
      <alignment horizontal="center" vertical="center" wrapText="1"/>
      <protection locked="0"/>
    </xf>
    <xf numFmtId="165" fontId="28" fillId="0" borderId="37" xfId="1" quotePrefix="1" applyNumberFormat="1" applyFont="1" applyBorder="1" applyAlignment="1" applyProtection="1">
      <alignment horizontal="center" vertical="center"/>
      <protection locked="0"/>
    </xf>
    <xf numFmtId="165" fontId="28" fillId="0" borderId="35" xfId="1" quotePrefix="1" applyNumberFormat="1" applyFont="1" applyBorder="1" applyAlignment="1" applyProtection="1">
      <alignment horizontal="center" vertical="center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3"/>
  <sheetViews>
    <sheetView tabSelected="1" zoomScale="82" zoomScaleNormal="82" workbookViewId="0">
      <selection activeCell="N3" sqref="N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90"/>
      <c r="E1" s="91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2" t="s">
        <v>0</v>
      </c>
      <c r="C2" s="91"/>
      <c r="D2" s="91"/>
      <c r="E2" s="91"/>
      <c r="F2" s="91"/>
      <c r="G2" s="91"/>
      <c r="H2" s="91"/>
      <c r="I2" s="91"/>
      <c r="J2" s="91"/>
      <c r="K2" s="4"/>
      <c r="N2" s="39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91"/>
      <c r="C3" s="91"/>
      <c r="D3" s="91"/>
      <c r="E3" s="91"/>
      <c r="F3" s="91"/>
      <c r="G3" s="91"/>
      <c r="H3" s="91"/>
      <c r="I3" s="91"/>
      <c r="J3" s="91"/>
      <c r="K3" s="4"/>
      <c r="N3" s="8">
        <v>45933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93"/>
      <c r="N4" s="91"/>
      <c r="O4" s="91"/>
      <c r="P4" s="91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8"/>
      <c r="C8" s="59"/>
      <c r="D8" s="94" t="s">
        <v>19</v>
      </c>
      <c r="E8" s="97" t="s">
        <v>20</v>
      </c>
      <c r="F8" s="100" t="s">
        <v>21</v>
      </c>
      <c r="G8" s="110" t="s">
        <v>22</v>
      </c>
      <c r="H8" s="111"/>
      <c r="I8" s="103" t="s">
        <v>23</v>
      </c>
      <c r="J8" s="104"/>
      <c r="K8" s="105"/>
      <c r="L8" s="60" t="s">
        <v>24</v>
      </c>
      <c r="M8" s="61" t="s">
        <v>24</v>
      </c>
      <c r="N8" s="61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2"/>
      <c r="C9" s="63"/>
      <c r="D9" s="95"/>
      <c r="E9" s="98"/>
      <c r="F9" s="101"/>
      <c r="G9" s="112" t="s">
        <v>25</v>
      </c>
      <c r="H9" s="113"/>
      <c r="I9" s="64" t="s">
        <v>26</v>
      </c>
      <c r="J9" s="65" t="s">
        <v>27</v>
      </c>
      <c r="K9" s="66" t="s">
        <v>25</v>
      </c>
      <c r="L9" s="106" t="s">
        <v>28</v>
      </c>
      <c r="M9" s="108" t="s">
        <v>29</v>
      </c>
      <c r="N9" s="108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67"/>
      <c r="C10" s="68" t="s">
        <v>3</v>
      </c>
      <c r="D10" s="96"/>
      <c r="E10" s="99"/>
      <c r="F10" s="102"/>
      <c r="G10" s="114"/>
      <c r="H10" s="115"/>
      <c r="I10" s="69" t="s">
        <v>31</v>
      </c>
      <c r="J10" s="70" t="s">
        <v>27</v>
      </c>
      <c r="K10" s="71" t="s">
        <v>25</v>
      </c>
      <c r="L10" s="107"/>
      <c r="M10" s="109"/>
      <c r="N10" s="10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6"/>
      <c r="B11" s="40"/>
      <c r="C11" s="52">
        <v>40</v>
      </c>
      <c r="D11" s="72" t="s">
        <v>34</v>
      </c>
      <c r="E11" s="53" t="s">
        <v>36</v>
      </c>
      <c r="F11" s="54" t="s">
        <v>18</v>
      </c>
      <c r="G11" s="55">
        <v>45935</v>
      </c>
      <c r="H11" s="56">
        <v>45935</v>
      </c>
      <c r="I11" s="77">
        <f t="shared" ref="I11:I12" si="0">WORKDAY(G11,-6)</f>
        <v>45926</v>
      </c>
      <c r="J11" s="73">
        <f t="shared" ref="J11:J12" si="1">WORKDAY(G11,-5)</f>
        <v>45929</v>
      </c>
      <c r="K11" s="74">
        <f t="shared" ref="K11:K19" si="2">WORKDAY(G11,-4)</f>
        <v>45930</v>
      </c>
      <c r="L11" s="75">
        <f>H11+12</f>
        <v>45947</v>
      </c>
      <c r="M11" s="76">
        <f t="shared" ref="M11:M19" si="3">L11+3</f>
        <v>45950</v>
      </c>
      <c r="N11" s="76">
        <f t="shared" ref="N11:N19" si="4">L11+6</f>
        <v>45953</v>
      </c>
      <c r="O11" s="18"/>
      <c r="P11" s="1"/>
      <c r="Q11" s="1"/>
      <c r="R11" s="1"/>
      <c r="S11" s="18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6"/>
      <c r="B12" s="40"/>
      <c r="C12" s="52">
        <v>41</v>
      </c>
      <c r="D12" s="72" t="s">
        <v>37</v>
      </c>
      <c r="E12" s="53" t="s">
        <v>38</v>
      </c>
      <c r="F12" s="54" t="s">
        <v>18</v>
      </c>
      <c r="G12" s="55">
        <v>45942</v>
      </c>
      <c r="H12" s="56">
        <v>45942</v>
      </c>
      <c r="I12" s="77">
        <f t="shared" si="0"/>
        <v>45933</v>
      </c>
      <c r="J12" s="73">
        <f t="shared" si="1"/>
        <v>45936</v>
      </c>
      <c r="K12" s="74">
        <f t="shared" si="2"/>
        <v>45937</v>
      </c>
      <c r="L12" s="75">
        <f t="shared" ref="L12:L15" si="5">H12+12</f>
        <v>45954</v>
      </c>
      <c r="M12" s="76">
        <f t="shared" si="3"/>
        <v>45957</v>
      </c>
      <c r="N12" s="76">
        <f t="shared" si="4"/>
        <v>45960</v>
      </c>
      <c r="O12" s="18"/>
      <c r="P12" s="1"/>
      <c r="Q12" s="1"/>
      <c r="R12" s="1"/>
      <c r="S12" s="18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6"/>
      <c r="B13" s="41"/>
      <c r="C13" s="52">
        <v>42</v>
      </c>
      <c r="D13" s="72" t="s">
        <v>33</v>
      </c>
      <c r="E13" s="53" t="s">
        <v>39</v>
      </c>
      <c r="F13" s="54" t="s">
        <v>18</v>
      </c>
      <c r="G13" s="55">
        <v>45949</v>
      </c>
      <c r="H13" s="56">
        <v>45949</v>
      </c>
      <c r="I13" s="80" t="s">
        <v>40</v>
      </c>
      <c r="J13" s="78" t="s">
        <v>41</v>
      </c>
      <c r="K13" s="74">
        <f t="shared" si="2"/>
        <v>45944</v>
      </c>
      <c r="L13" s="75">
        <f t="shared" si="5"/>
        <v>45961</v>
      </c>
      <c r="M13" s="76">
        <f t="shared" si="3"/>
        <v>45964</v>
      </c>
      <c r="N13" s="76">
        <f t="shared" si="4"/>
        <v>45967</v>
      </c>
      <c r="O13" s="18"/>
      <c r="P13" s="79"/>
      <c r="Q13" s="1"/>
      <c r="R13" s="1"/>
      <c r="S13" s="18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6"/>
      <c r="B14" s="41"/>
      <c r="C14" s="52">
        <v>43</v>
      </c>
      <c r="D14" s="72" t="s">
        <v>35</v>
      </c>
      <c r="E14" s="53" t="s">
        <v>42</v>
      </c>
      <c r="F14" s="54" t="s">
        <v>18</v>
      </c>
      <c r="G14" s="55">
        <v>45956</v>
      </c>
      <c r="H14" s="56">
        <v>45956</v>
      </c>
      <c r="I14" s="77">
        <f t="shared" ref="I14:I15" si="6">WORKDAY(G14,-6)</f>
        <v>45947</v>
      </c>
      <c r="J14" s="73">
        <f t="shared" ref="J14:J15" si="7">WORKDAY(G14,-5)</f>
        <v>45950</v>
      </c>
      <c r="K14" s="74">
        <f t="shared" si="2"/>
        <v>45951</v>
      </c>
      <c r="L14" s="75">
        <f t="shared" si="5"/>
        <v>45968</v>
      </c>
      <c r="M14" s="76">
        <f t="shared" si="3"/>
        <v>45971</v>
      </c>
      <c r="N14" s="76">
        <f t="shared" si="4"/>
        <v>45974</v>
      </c>
      <c r="O14" s="18"/>
      <c r="P14" s="1"/>
      <c r="Q14" s="1"/>
      <c r="R14" s="1"/>
      <c r="S14" s="18"/>
      <c r="T14" s="1"/>
      <c r="U14" s="1"/>
      <c r="V14" s="1"/>
      <c r="W14" s="18"/>
      <c r="X14" s="1"/>
      <c r="Y14" s="1"/>
      <c r="Z14" s="1"/>
      <c r="AA14" s="18"/>
    </row>
    <row r="15" spans="1:27" ht="27" customHeight="1">
      <c r="A15" s="16"/>
      <c r="B15" s="40"/>
      <c r="C15" s="52">
        <v>44</v>
      </c>
      <c r="D15" s="72" t="s">
        <v>43</v>
      </c>
      <c r="E15" s="53" t="s">
        <v>44</v>
      </c>
      <c r="F15" s="54" t="s">
        <v>18</v>
      </c>
      <c r="G15" s="55">
        <v>45963</v>
      </c>
      <c r="H15" s="56">
        <v>45963</v>
      </c>
      <c r="I15" s="77">
        <f t="shared" si="6"/>
        <v>45954</v>
      </c>
      <c r="J15" s="73">
        <f t="shared" si="7"/>
        <v>45957</v>
      </c>
      <c r="K15" s="74">
        <f t="shared" si="2"/>
        <v>45958</v>
      </c>
      <c r="L15" s="75">
        <f t="shared" si="5"/>
        <v>45975</v>
      </c>
      <c r="M15" s="76">
        <f t="shared" si="3"/>
        <v>45978</v>
      </c>
      <c r="N15" s="76">
        <f t="shared" si="4"/>
        <v>45981</v>
      </c>
      <c r="O15" s="19"/>
      <c r="P15" s="1"/>
      <c r="Q15" s="1"/>
      <c r="R15" s="1"/>
      <c r="S15" s="19"/>
      <c r="T15" s="1"/>
      <c r="U15" s="1"/>
      <c r="V15" s="1"/>
      <c r="W15" s="18"/>
      <c r="X15" s="1"/>
      <c r="Y15" s="1"/>
      <c r="Z15" s="1"/>
      <c r="AA15" s="18"/>
    </row>
    <row r="16" spans="1:27" ht="27" customHeight="1">
      <c r="A16" s="16"/>
      <c r="B16" s="40"/>
      <c r="C16" s="52">
        <v>45</v>
      </c>
      <c r="D16" s="72" t="s">
        <v>45</v>
      </c>
      <c r="E16" s="53" t="s">
        <v>46</v>
      </c>
      <c r="F16" s="54" t="s">
        <v>18</v>
      </c>
      <c r="G16" s="55">
        <v>45970</v>
      </c>
      <c r="H16" s="56">
        <v>45970</v>
      </c>
      <c r="I16" s="80" t="s">
        <v>47</v>
      </c>
      <c r="J16" s="78" t="s">
        <v>48</v>
      </c>
      <c r="K16" s="74">
        <f t="shared" si="2"/>
        <v>45965</v>
      </c>
      <c r="L16" s="75">
        <f>H16+12</f>
        <v>45982</v>
      </c>
      <c r="M16" s="76">
        <f t="shared" si="3"/>
        <v>45985</v>
      </c>
      <c r="N16" s="76">
        <f t="shared" si="4"/>
        <v>45988</v>
      </c>
      <c r="O16" s="19"/>
      <c r="P16" s="1"/>
      <c r="Q16" s="1"/>
      <c r="R16" s="1"/>
      <c r="S16" s="19"/>
      <c r="T16" s="1"/>
      <c r="U16" s="1"/>
      <c r="V16" s="1"/>
      <c r="W16" s="18"/>
      <c r="X16" s="1"/>
      <c r="Y16" s="1"/>
      <c r="Z16" s="1"/>
      <c r="AA16" s="18"/>
    </row>
    <row r="17" spans="1:27" ht="27" customHeight="1">
      <c r="A17" s="16"/>
      <c r="B17" s="41"/>
      <c r="C17" s="52">
        <v>46</v>
      </c>
      <c r="D17" s="72" t="s">
        <v>32</v>
      </c>
      <c r="E17" s="53" t="s">
        <v>49</v>
      </c>
      <c r="F17" s="54" t="s">
        <v>18</v>
      </c>
      <c r="G17" s="55">
        <v>45977</v>
      </c>
      <c r="H17" s="56">
        <v>45977</v>
      </c>
      <c r="I17" s="77">
        <f t="shared" ref="I17:I18" si="8">WORKDAY(G17,-6)</f>
        <v>45968</v>
      </c>
      <c r="J17" s="73">
        <f t="shared" ref="J17:J18" si="9">WORKDAY(G17,-5)</f>
        <v>45971</v>
      </c>
      <c r="K17" s="74">
        <f t="shared" si="2"/>
        <v>45972</v>
      </c>
      <c r="L17" s="75">
        <f t="shared" ref="L11:L19" si="10">H17+11</f>
        <v>45988</v>
      </c>
      <c r="M17" s="76">
        <f t="shared" si="3"/>
        <v>45991</v>
      </c>
      <c r="N17" s="76">
        <f t="shared" si="4"/>
        <v>45994</v>
      </c>
      <c r="O17" s="19"/>
      <c r="P17" s="1"/>
      <c r="Q17" s="1"/>
      <c r="R17" s="1"/>
      <c r="S17" s="19"/>
      <c r="T17" s="1"/>
      <c r="U17" s="1"/>
      <c r="V17" s="1"/>
      <c r="W17" s="18"/>
      <c r="X17" s="1"/>
      <c r="Y17" s="1"/>
      <c r="Z17" s="1"/>
      <c r="AA17" s="18"/>
    </row>
    <row r="18" spans="1:27" ht="27" customHeight="1">
      <c r="A18" s="16"/>
      <c r="B18" s="41"/>
      <c r="C18" s="52">
        <v>47</v>
      </c>
      <c r="D18" s="72" t="s">
        <v>34</v>
      </c>
      <c r="E18" s="53" t="s">
        <v>50</v>
      </c>
      <c r="F18" s="54" t="s">
        <v>18</v>
      </c>
      <c r="G18" s="55">
        <v>45984</v>
      </c>
      <c r="H18" s="56">
        <v>45984</v>
      </c>
      <c r="I18" s="77">
        <f t="shared" si="8"/>
        <v>45975</v>
      </c>
      <c r="J18" s="73">
        <f t="shared" si="9"/>
        <v>45978</v>
      </c>
      <c r="K18" s="74">
        <f t="shared" si="2"/>
        <v>45979</v>
      </c>
      <c r="L18" s="75">
        <f t="shared" si="10"/>
        <v>45995</v>
      </c>
      <c r="M18" s="76">
        <f t="shared" si="3"/>
        <v>45998</v>
      </c>
      <c r="N18" s="76">
        <f t="shared" si="4"/>
        <v>46001</v>
      </c>
      <c r="O18" s="19"/>
      <c r="P18" s="1"/>
      <c r="Q18" s="1"/>
      <c r="R18" s="1"/>
      <c r="S18" s="19"/>
      <c r="T18" s="1"/>
      <c r="U18" s="1"/>
      <c r="V18" s="1"/>
      <c r="W18" s="18"/>
      <c r="X18" s="1"/>
      <c r="Y18" s="1"/>
      <c r="Z18" s="1"/>
      <c r="AA18" s="18"/>
    </row>
    <row r="19" spans="1:27" ht="27" customHeight="1" thickBot="1">
      <c r="A19" s="16"/>
      <c r="B19" s="57"/>
      <c r="C19" s="81">
        <v>48</v>
      </c>
      <c r="D19" s="82" t="s">
        <v>37</v>
      </c>
      <c r="E19" s="83" t="s">
        <v>51</v>
      </c>
      <c r="F19" s="84" t="s">
        <v>18</v>
      </c>
      <c r="G19" s="85">
        <v>45991</v>
      </c>
      <c r="H19" s="86">
        <v>45991</v>
      </c>
      <c r="I19" s="116" t="s">
        <v>52</v>
      </c>
      <c r="J19" s="117" t="s">
        <v>53</v>
      </c>
      <c r="K19" s="89">
        <f t="shared" si="2"/>
        <v>45986</v>
      </c>
      <c r="L19" s="87">
        <f t="shared" si="10"/>
        <v>46002</v>
      </c>
      <c r="M19" s="88">
        <f t="shared" si="3"/>
        <v>46005</v>
      </c>
      <c r="N19" s="88">
        <f t="shared" si="4"/>
        <v>46008</v>
      </c>
      <c r="O19" s="19"/>
      <c r="P19" s="1"/>
      <c r="Q19" s="1"/>
      <c r="R19" s="1"/>
      <c r="S19" s="19"/>
      <c r="T19" s="1"/>
      <c r="U19" s="1"/>
      <c r="V19" s="1"/>
      <c r="W19" s="18"/>
      <c r="X19" s="1"/>
      <c r="Y19" s="1"/>
      <c r="Z19" s="1"/>
      <c r="AA19" s="18"/>
    </row>
    <row r="20" spans="1:27" ht="27" customHeight="1">
      <c r="A20" s="16"/>
      <c r="B20" s="45"/>
      <c r="C20" s="49"/>
      <c r="D20" s="47"/>
      <c r="E20" s="48"/>
      <c r="F20" s="46"/>
      <c r="G20" s="51"/>
      <c r="H20" s="43"/>
      <c r="I20" s="44"/>
      <c r="J20" s="44"/>
      <c r="K20" s="44"/>
      <c r="L20" s="42"/>
      <c r="M20" s="50"/>
      <c r="N20" s="50"/>
      <c r="O20" s="18"/>
      <c r="P20" s="1"/>
      <c r="Q20" s="1"/>
      <c r="R20" s="1"/>
      <c r="S20" s="18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6"/>
      <c r="B21" s="45"/>
      <c r="C21" s="49"/>
      <c r="D21" s="47"/>
      <c r="E21" s="48"/>
      <c r="F21" s="46"/>
      <c r="G21" s="51"/>
      <c r="H21" s="43"/>
      <c r="I21" s="44"/>
      <c r="J21" s="44"/>
      <c r="K21" s="44"/>
      <c r="L21" s="42"/>
      <c r="M21" s="50"/>
      <c r="N21" s="50"/>
      <c r="O21" s="18"/>
      <c r="P21" s="1"/>
      <c r="Q21" s="1"/>
      <c r="R21" s="1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0"/>
      <c r="C22" s="20"/>
      <c r="D22" s="17"/>
      <c r="E22" s="21"/>
      <c r="F22" s="22"/>
      <c r="G22" s="23"/>
      <c r="H22" s="24"/>
      <c r="I22" s="25" t="s">
        <v>4</v>
      </c>
      <c r="J22" s="26"/>
      <c r="K22" s="26"/>
      <c r="L22" s="26"/>
      <c r="M22" s="12"/>
      <c r="N22" s="1"/>
      <c r="O22" s="1"/>
      <c r="P22" s="18"/>
      <c r="Q22" s="18"/>
      <c r="R22" s="18"/>
      <c r="S22" s="19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7"/>
      <c r="C23" s="17"/>
      <c r="D23" s="17"/>
      <c r="E23" s="27"/>
      <c r="F23" s="28"/>
      <c r="G23" s="29"/>
      <c r="H23" s="30"/>
      <c r="I23" s="29"/>
      <c r="J23" s="30"/>
      <c r="K23" s="30"/>
      <c r="L23" s="30"/>
      <c r="M23" s="30"/>
      <c r="N23" s="1"/>
      <c r="O23" s="1"/>
      <c r="P23" s="18"/>
      <c r="Q23" s="18"/>
      <c r="R23" s="18"/>
      <c r="S23" s="19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1" t="s">
        <v>5</v>
      </c>
      <c r="C24" s="31"/>
      <c r="D24" s="31"/>
      <c r="E24" s="3"/>
      <c r="F24" s="3"/>
      <c r="G24" s="31" t="s">
        <v>6</v>
      </c>
      <c r="H24" s="18"/>
      <c r="I24" s="32"/>
      <c r="J24" s="18"/>
      <c r="K24" s="18"/>
      <c r="L24" s="18"/>
      <c r="M24" s="18"/>
      <c r="N24" s="1"/>
      <c r="O24" s="1"/>
      <c r="P24" s="18"/>
      <c r="Q24" s="18"/>
      <c r="R24" s="18"/>
      <c r="S24" s="19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7</v>
      </c>
      <c r="D25" s="2"/>
      <c r="E25" s="3"/>
      <c r="F25" s="3"/>
      <c r="H25" s="33" t="s">
        <v>7</v>
      </c>
      <c r="I25" s="32"/>
      <c r="J25" s="18"/>
      <c r="K25" s="18"/>
      <c r="L25" s="18"/>
      <c r="M25" s="18"/>
      <c r="N25" s="18"/>
      <c r="O25" s="18"/>
      <c r="P25" s="18"/>
      <c r="Q25" s="18"/>
      <c r="R25" s="18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4" t="s">
        <v>8</v>
      </c>
      <c r="D26" s="2"/>
      <c r="E26" s="3"/>
      <c r="F26" s="3"/>
      <c r="H26" s="34" t="s">
        <v>9</v>
      </c>
      <c r="I26" s="32"/>
      <c r="J26" s="18"/>
      <c r="K26" s="18"/>
      <c r="L26" s="18"/>
      <c r="M26" s="18"/>
      <c r="N26" s="18"/>
      <c r="O26" s="18"/>
      <c r="P26" s="18"/>
      <c r="Q26" s="18"/>
      <c r="R26" s="18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4" t="s">
        <v>10</v>
      </c>
      <c r="D27" s="2"/>
      <c r="E27" s="3"/>
      <c r="F27" s="3"/>
      <c r="H27" s="34" t="s">
        <v>11</v>
      </c>
      <c r="I27" s="32"/>
      <c r="J27" s="18"/>
      <c r="K27" s="18"/>
      <c r="L27" s="18"/>
      <c r="M27" s="35"/>
      <c r="N27" s="35"/>
      <c r="O27" s="18"/>
      <c r="P27" s="18"/>
      <c r="Q27" s="18"/>
      <c r="R27" s="18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4" t="s">
        <v>12</v>
      </c>
      <c r="D28" s="2"/>
      <c r="E28" s="3"/>
      <c r="F28" s="3"/>
      <c r="H28" s="34" t="s">
        <v>13</v>
      </c>
      <c r="I28" s="32"/>
      <c r="J28" s="18"/>
      <c r="K28" s="18"/>
      <c r="L28" s="18"/>
      <c r="M28" s="35"/>
      <c r="N28" s="35"/>
      <c r="O28" s="18"/>
      <c r="P28" s="18"/>
      <c r="Q28" s="18"/>
      <c r="R28" s="18"/>
      <c r="S28" s="36"/>
      <c r="T28" s="36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4" t="s">
        <v>14</v>
      </c>
      <c r="D29" s="2"/>
      <c r="E29" s="3"/>
      <c r="F29" s="3"/>
      <c r="H29" s="34" t="s">
        <v>15</v>
      </c>
      <c r="I29" s="32"/>
      <c r="J29" s="18"/>
      <c r="K29" s="18"/>
      <c r="L29" s="18"/>
      <c r="M29" s="35"/>
      <c r="N29" s="35"/>
      <c r="O29" s="18"/>
      <c r="P29" s="18"/>
      <c r="Q29" s="18"/>
      <c r="R29" s="18"/>
      <c r="S29" s="36"/>
      <c r="T29" s="36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4"/>
      <c r="D30" s="2"/>
      <c r="E30" s="3"/>
      <c r="F30" s="3"/>
      <c r="G30" s="37"/>
      <c r="H30" s="18"/>
      <c r="I30" s="32"/>
      <c r="J30" s="18"/>
      <c r="K30" s="18"/>
      <c r="L30" s="18"/>
      <c r="M30" s="18"/>
      <c r="N30" s="18"/>
      <c r="O30" s="18"/>
      <c r="P30" s="18"/>
      <c r="Q30" s="18"/>
      <c r="R30" s="18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8" t="s">
        <v>16</v>
      </c>
      <c r="C31" s="2"/>
      <c r="D31" s="2"/>
      <c r="E31" s="3"/>
      <c r="F31" s="3"/>
      <c r="G31" s="32"/>
      <c r="H31" s="18"/>
      <c r="I31" s="32"/>
      <c r="J31" s="18"/>
      <c r="K31" s="18"/>
      <c r="L31" s="18"/>
      <c r="M31" s="1"/>
      <c r="N31" s="1"/>
      <c r="O31" s="1"/>
      <c r="P31" s="1"/>
      <c r="Q31" s="1"/>
      <c r="R31" s="18"/>
      <c r="S31" s="18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2"/>
      <c r="H32" s="18"/>
      <c r="I32" s="32"/>
      <c r="J32" s="18"/>
      <c r="K32" s="18"/>
      <c r="L32" s="18"/>
      <c r="M32" s="1"/>
      <c r="N32" s="1"/>
      <c r="O32" s="1"/>
      <c r="P32" s="1"/>
      <c r="Q32" s="1"/>
      <c r="R32" s="18"/>
      <c r="S32" s="18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2"/>
      <c r="H33" s="18"/>
      <c r="I33" s="32"/>
      <c r="J33" s="18"/>
      <c r="K33" s="18"/>
      <c r="L33" s="18"/>
      <c r="M33" s="1"/>
      <c r="N33" s="1"/>
      <c r="O33" s="1"/>
      <c r="P33" s="1"/>
      <c r="Q33" s="1"/>
      <c r="R33" s="1"/>
      <c r="S33" s="18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32"/>
      <c r="H34" s="18"/>
      <c r="I34" s="32"/>
      <c r="J34" s="18"/>
      <c r="K34" s="18"/>
      <c r="L34" s="18"/>
      <c r="M34" s="1"/>
      <c r="N34" s="1"/>
      <c r="O34" s="1"/>
      <c r="P34" s="1"/>
      <c r="Q34" s="1"/>
      <c r="R34" s="1"/>
      <c r="S34" s="18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8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8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8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8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8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8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8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8"/>
      <c r="T42" s="1"/>
      <c r="U42" s="1"/>
      <c r="V42" s="1"/>
      <c r="W42" s="1"/>
      <c r="X42" s="1"/>
      <c r="Y42" s="1"/>
      <c r="Z42" s="1"/>
      <c r="AA42" s="1"/>
    </row>
    <row r="43" spans="1:27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8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8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8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8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8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12"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845C1DFA-A890-4738-A4D4-BEA7B71E890A}"/>
    <hyperlink ref="N9:N10" r:id="rId3" display="PORTLAND" xr:uid="{C0B5529D-1AC8-4C5B-A8BB-720E0C738D4A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2025-10-03T22:24:16Z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