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06A293FD-ECA5-4ACD-828E-D622EC17126F}" xr6:coauthVersionLast="47" xr6:coauthVersionMax="47" xr10:uidLastSave="{00000000-0000-0000-0000-000000000000}"/>
  <bookViews>
    <workbookView xWindow="-25155" yWindow="1695" windowWidth="23415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2" i="1" l="1"/>
  <c r="L13" i="1"/>
  <c r="L14" i="1"/>
  <c r="N14" i="1" s="1"/>
  <c r="L15" i="1"/>
  <c r="L16" i="1"/>
  <c r="L11" i="1"/>
  <c r="N11" i="1" s="1"/>
  <c r="L19" i="1"/>
  <c r="N19" i="1" s="1"/>
  <c r="K19" i="1"/>
  <c r="J19" i="1"/>
  <c r="I19" i="1"/>
  <c r="L18" i="1"/>
  <c r="M18" i="1" s="1"/>
  <c r="K18" i="1"/>
  <c r="J18" i="1"/>
  <c r="I18" i="1"/>
  <c r="N17" i="1"/>
  <c r="M17" i="1"/>
  <c r="L17" i="1"/>
  <c r="K17" i="1"/>
  <c r="J17" i="1"/>
  <c r="N16" i="1"/>
  <c r="M16" i="1"/>
  <c r="K16" i="1"/>
  <c r="J16" i="1"/>
  <c r="I16" i="1"/>
  <c r="N15" i="1"/>
  <c r="K15" i="1"/>
  <c r="J15" i="1"/>
  <c r="I15" i="1"/>
  <c r="K14" i="1"/>
  <c r="J14" i="1"/>
  <c r="N13" i="1"/>
  <c r="K13" i="1"/>
  <c r="J13" i="1"/>
  <c r="I13" i="1"/>
  <c r="N12" i="1"/>
  <c r="M12" i="1"/>
  <c r="K12" i="1"/>
  <c r="J12" i="1"/>
  <c r="I12" i="1"/>
  <c r="N18" i="1" l="1"/>
  <c r="M11" i="1"/>
  <c r="M15" i="1"/>
  <c r="M13" i="1"/>
  <c r="M14" i="1"/>
  <c r="M19" i="1"/>
</calcChain>
</file>

<file path=xl/sharedStrings.xml><?xml version="1.0" encoding="utf-8"?>
<sst xmlns="http://schemas.openxmlformats.org/spreadsheetml/2006/main" count="69" uniqueCount="52">
  <si>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</si>
  <si>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</si>
  <si>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</si>
  <si>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</si>
  <si>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</si>
  <si>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</si>
  <si>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</si>
  <si>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</si>
  <si>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</si>
  <si>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</si>
  <si>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</si>
  <si>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</si>
  <si>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</si>
  <si>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</si>
  <si>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</si>
  <si>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</si>
  <si>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</si>
  <si>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</si>
  <si>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</si>
  <si>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</si>
  <si>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</si>
  <si>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</si>
  <si>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</si>
  <si>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</si>
  <si>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</si>
  <si>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</si>
  <si>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</si>
  <si>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</si>
  <si>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</si>
  <si>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</si>
  <si>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</si>
  <si>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</si>
  <si>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YM COSMOS</t>
  </si>
  <si>
    <t>HYUNDAI FORWARD</t>
  </si>
  <si>
    <t>SEATTLE BRIDGE</t>
  </si>
  <si>
    <t>CORNEILLE</t>
  </si>
  <si>
    <t>099E</t>
  </si>
  <si>
    <t>*09/17</t>
    <phoneticPr fontId="4"/>
  </si>
  <si>
    <t>*09/22</t>
    <phoneticPr fontId="4"/>
  </si>
  <si>
    <t>YM PLUM</t>
  </si>
  <si>
    <t>190E</t>
  </si>
  <si>
    <t>165E</t>
  </si>
  <si>
    <t>009E</t>
  </si>
  <si>
    <t>*10/08</t>
    <phoneticPr fontId="4"/>
  </si>
  <si>
    <t xml:space="preserve">ONE SAN DIEGO </t>
  </si>
  <si>
    <t>078E</t>
  </si>
  <si>
    <t xml:space="preserve">ONE PREMIUM </t>
  </si>
  <si>
    <t>087E</t>
  </si>
  <si>
    <t>187E</t>
  </si>
  <si>
    <t>*10/29</t>
    <phoneticPr fontId="4"/>
  </si>
  <si>
    <t>100E</t>
  </si>
  <si>
    <t>191E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</si>
</sst>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20" fillId="0" borderId="37" xfId="1" applyFont="1" applyBorder="1" applyAlignment="1" applyProtection="1">
      <alignment horizontal="center" vertical="center"/>
      <protection locked="0"/>
    </xf>
    <xf numFmtId="0" fontId="21" fillId="0" borderId="37" xfId="1" applyFont="1" applyBorder="1" applyAlignment="1" applyProtection="1">
      <alignment horizontal="left" vertical="center"/>
      <protection locked="0"/>
    </xf>
    <xf numFmtId="0" fontId="21" fillId="0" borderId="37" xfId="1" quotePrefix="1" applyFont="1" applyBorder="1" applyAlignment="1" applyProtection="1">
      <alignment horizontal="center" vertical="center"/>
      <protection locked="0"/>
    </xf>
    <xf numFmtId="49" fontId="21" fillId="0" borderId="38" xfId="1" applyNumberFormat="1" applyFont="1" applyBorder="1" applyAlignment="1" applyProtection="1">
      <alignment horizontal="center" vertical="center"/>
      <protection locked="0"/>
    </xf>
    <xf numFmtId="165" fontId="20" fillId="0" borderId="8" xfId="1" applyNumberFormat="1" applyFont="1" applyBorder="1" applyAlignment="1" applyProtection="1">
      <alignment horizontal="right" vertical="center"/>
      <protection locked="0"/>
    </xf>
    <xf numFmtId="168" fontId="20" fillId="0" borderId="38" xfId="1" applyNumberFormat="1" applyFont="1" applyBorder="1" applyAlignment="1" applyProtection="1">
      <alignment horizontal="left" vertical="center"/>
      <protection locked="0"/>
    </xf>
    <xf numFmtId="165" fontId="21" fillId="0" borderId="40" xfId="1" quotePrefix="1" applyNumberFormat="1" applyFont="1" applyBorder="1" applyAlignment="1" applyProtection="1">
      <alignment horizontal="center" vertical="center"/>
      <protection locked="0"/>
    </xf>
    <xf numFmtId="165" fontId="21" fillId="0" borderId="41" xfId="1" quotePrefix="1" applyNumberFormat="1" applyFont="1" applyBorder="1" applyAlignment="1" applyProtection="1">
      <alignment horizontal="center" vertical="center"/>
      <protection locked="0"/>
    </xf>
    <xf numFmtId="165" fontId="20" fillId="0" borderId="42" xfId="1" applyNumberFormat="1" applyFont="1" applyBorder="1" applyAlignment="1" applyProtection="1">
      <alignment horizontal="center" vertical="center"/>
      <protection locked="0"/>
    </xf>
    <xf numFmtId="165" fontId="21" fillId="0" borderId="42" xfId="1" applyNumberFormat="1" applyFont="1" applyBorder="1" applyAlignment="1" applyProtection="1">
      <alignment horizontal="center" vertical="center"/>
      <protection locked="0"/>
    </xf>
    <xf numFmtId="165" fontId="28" fillId="0" borderId="35" xfId="1" quotePrefix="1" applyNumberFormat="1" applyFont="1" applyBorder="1" applyAlignment="1" applyProtection="1">
      <alignment horizontal="center" vertical="center"/>
      <protection locked="0"/>
    </xf>
    <xf numFmtId="165" fontId="28" fillId="0" borderId="36" xfId="1" quotePrefix="1" applyNumberFormat="1" applyFont="1" applyBorder="1" applyAlignment="1" applyProtection="1">
      <alignment horizontal="center" vertical="center"/>
      <protection locked="0"/>
    </xf>
    <xf numFmtId="165" fontId="28" fillId="0" borderId="6" xfId="1" quotePrefix="1" applyNumberFormat="1" applyFont="1" applyBorder="1" applyAlignment="1" applyProtection="1">
      <alignment horizontal="center" vertical="center"/>
      <protection locked="0"/>
    </xf>
    <xf numFmtId="165" fontId="21" fillId="0" borderId="39" xfId="1" quotePrefix="1" applyNumberFormat="1" applyFont="1" applyBorder="1" applyAlignment="1" applyProtection="1">
      <alignment horizontal="center" vertical="center"/>
      <protection locked="0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5" zoomScaleNormal="75" workbookViewId="0">
      <selection activeCell="N3" sqref="N3:O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100"/>
      <c r="E1" s="9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01" t="s">
        <v>0</v>
      </c>
      <c r="C2" s="99"/>
      <c r="D2" s="99"/>
      <c r="E2" s="99"/>
      <c r="F2" s="99"/>
      <c r="G2" s="99"/>
      <c r="H2" s="99"/>
      <c r="I2" s="99"/>
      <c r="J2" s="99"/>
      <c r="K2" s="4"/>
      <c r="N2" s="44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9"/>
      <c r="C3" s="99"/>
      <c r="D3" s="99"/>
      <c r="E3" s="99"/>
      <c r="F3" s="99"/>
      <c r="G3" s="99"/>
      <c r="H3" s="99"/>
      <c r="I3" s="99"/>
      <c r="J3" s="99"/>
      <c r="K3" s="4"/>
      <c r="N3" s="93">
        <v>45933</v>
      </c>
      <c r="O3" s="93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98"/>
      <c r="N4" s="99"/>
      <c r="O4" s="99"/>
      <c r="P4" s="99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9"/>
      <c r="C8" s="60"/>
      <c r="D8" s="102" t="s">
        <v>19</v>
      </c>
      <c r="E8" s="105" t="s">
        <v>20</v>
      </c>
      <c r="F8" s="108" t="s">
        <v>21</v>
      </c>
      <c r="G8" s="113" t="s">
        <v>22</v>
      </c>
      <c r="H8" s="114"/>
      <c r="I8" s="111" t="s">
        <v>23</v>
      </c>
      <c r="J8" s="111"/>
      <c r="K8" s="112"/>
      <c r="L8" s="61" t="s">
        <v>24</v>
      </c>
      <c r="M8" s="62" t="s">
        <v>24</v>
      </c>
      <c r="N8" s="62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3"/>
      <c r="C9" s="64"/>
      <c r="D9" s="103"/>
      <c r="E9" s="106"/>
      <c r="F9" s="109"/>
      <c r="G9" s="115" t="s">
        <v>25</v>
      </c>
      <c r="H9" s="116"/>
      <c r="I9" s="65" t="s">
        <v>26</v>
      </c>
      <c r="J9" s="66" t="s">
        <v>27</v>
      </c>
      <c r="K9" s="67" t="s">
        <v>28</v>
      </c>
      <c r="L9" s="94" t="s">
        <v>29</v>
      </c>
      <c r="M9" s="96" t="s">
        <v>30</v>
      </c>
      <c r="N9" s="96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8"/>
      <c r="C10" s="69" t="s">
        <v>3</v>
      </c>
      <c r="D10" s="104"/>
      <c r="E10" s="107"/>
      <c r="F10" s="110"/>
      <c r="G10" s="117"/>
      <c r="H10" s="118"/>
      <c r="I10" s="70" t="s">
        <v>28</v>
      </c>
      <c r="J10" s="71" t="s">
        <v>27</v>
      </c>
      <c r="K10" s="72" t="s">
        <v>28</v>
      </c>
      <c r="L10" s="95"/>
      <c r="M10" s="97"/>
      <c r="N10" s="9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5"/>
      <c r="C11" s="39">
        <v>40</v>
      </c>
      <c r="D11" s="77" t="s">
        <v>34</v>
      </c>
      <c r="E11" s="40" t="s">
        <v>36</v>
      </c>
      <c r="F11" s="41" t="s">
        <v>18</v>
      </c>
      <c r="G11" s="42">
        <v>45935</v>
      </c>
      <c r="H11" s="48">
        <v>45935</v>
      </c>
      <c r="I11" s="89" t="s">
        <v>37</v>
      </c>
      <c r="J11" s="90" t="s">
        <v>38</v>
      </c>
      <c r="K11" s="91" t="s">
        <v>38</v>
      </c>
      <c r="L11" s="76">
        <f>H11+12</f>
        <v>45947</v>
      </c>
      <c r="M11" s="43">
        <f t="shared" ref="M11:M19" si="0">L11+3</f>
        <v>45950</v>
      </c>
      <c r="N11" s="43">
        <f t="shared" ref="N11:N19" si="1">L11+6</f>
        <v>45953</v>
      </c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5"/>
      <c r="C12" s="39">
        <v>41</v>
      </c>
      <c r="D12" s="77" t="s">
        <v>39</v>
      </c>
      <c r="E12" s="40" t="s">
        <v>40</v>
      </c>
      <c r="F12" s="41" t="s">
        <v>18</v>
      </c>
      <c r="G12" s="42">
        <v>45942</v>
      </c>
      <c r="H12" s="48">
        <v>45942</v>
      </c>
      <c r="I12" s="73">
        <f t="shared" ref="I12:I13" si="2">WORKDAY(G12,-12)</f>
        <v>45925</v>
      </c>
      <c r="J12" s="74">
        <f t="shared" ref="J12:J19" si="3">WORKDAY(G12,-9)</f>
        <v>45930</v>
      </c>
      <c r="K12" s="75">
        <f t="shared" ref="K12:K19" si="4">WORKDAY(G12,-9)</f>
        <v>45930</v>
      </c>
      <c r="L12" s="76">
        <f t="shared" ref="L12:L16" si="5">H12+12</f>
        <v>45954</v>
      </c>
      <c r="M12" s="43">
        <f t="shared" si="0"/>
        <v>45957</v>
      </c>
      <c r="N12" s="43">
        <f t="shared" si="1"/>
        <v>45960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6"/>
      <c r="C13" s="39">
        <v>42</v>
      </c>
      <c r="D13" s="77" t="s">
        <v>33</v>
      </c>
      <c r="E13" s="40" t="s">
        <v>41</v>
      </c>
      <c r="F13" s="41" t="s">
        <v>18</v>
      </c>
      <c r="G13" s="42">
        <v>45949</v>
      </c>
      <c r="H13" s="48">
        <v>45949</v>
      </c>
      <c r="I13" s="73">
        <f t="shared" si="2"/>
        <v>45932</v>
      </c>
      <c r="J13" s="74">
        <f t="shared" si="3"/>
        <v>45937</v>
      </c>
      <c r="K13" s="75">
        <f t="shared" si="4"/>
        <v>45937</v>
      </c>
      <c r="L13" s="76">
        <f t="shared" si="5"/>
        <v>45961</v>
      </c>
      <c r="M13" s="43">
        <f t="shared" si="0"/>
        <v>45964</v>
      </c>
      <c r="N13" s="43">
        <f t="shared" si="1"/>
        <v>45967</v>
      </c>
      <c r="O13" s="18"/>
      <c r="P13" s="1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6"/>
      <c r="C14" s="39">
        <v>43</v>
      </c>
      <c r="D14" s="77" t="s">
        <v>35</v>
      </c>
      <c r="E14" s="40" t="s">
        <v>42</v>
      </c>
      <c r="F14" s="41" t="s">
        <v>18</v>
      </c>
      <c r="G14" s="42">
        <v>45956</v>
      </c>
      <c r="H14" s="48">
        <v>45956</v>
      </c>
      <c r="I14" s="89" t="s">
        <v>43</v>
      </c>
      <c r="J14" s="74">
        <f t="shared" si="3"/>
        <v>45944</v>
      </c>
      <c r="K14" s="75">
        <f t="shared" si="4"/>
        <v>45944</v>
      </c>
      <c r="L14" s="76">
        <f t="shared" si="5"/>
        <v>45968</v>
      </c>
      <c r="M14" s="43">
        <f t="shared" si="0"/>
        <v>45971</v>
      </c>
      <c r="N14" s="43">
        <f t="shared" si="1"/>
        <v>45974</v>
      </c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5"/>
      <c r="C15" s="39">
        <v>44</v>
      </c>
      <c r="D15" s="77" t="s">
        <v>44</v>
      </c>
      <c r="E15" s="40" t="s">
        <v>45</v>
      </c>
      <c r="F15" s="41" t="s">
        <v>18</v>
      </c>
      <c r="G15" s="42">
        <v>45963</v>
      </c>
      <c r="H15" s="48">
        <v>45963</v>
      </c>
      <c r="I15" s="73">
        <f t="shared" ref="I15:I16" si="6">WORKDAY(G15,-12)</f>
        <v>45946</v>
      </c>
      <c r="J15" s="74">
        <f t="shared" si="3"/>
        <v>45951</v>
      </c>
      <c r="K15" s="75">
        <f t="shared" si="4"/>
        <v>45951</v>
      </c>
      <c r="L15" s="76">
        <f t="shared" si="5"/>
        <v>45975</v>
      </c>
      <c r="M15" s="43">
        <f t="shared" si="0"/>
        <v>45978</v>
      </c>
      <c r="N15" s="43">
        <f t="shared" si="1"/>
        <v>45981</v>
      </c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5"/>
      <c r="C16" s="39">
        <v>45</v>
      </c>
      <c r="D16" s="77" t="s">
        <v>46</v>
      </c>
      <c r="E16" s="40" t="s">
        <v>47</v>
      </c>
      <c r="F16" s="41" t="s">
        <v>18</v>
      </c>
      <c r="G16" s="42">
        <v>45970</v>
      </c>
      <c r="H16" s="48">
        <v>45970</v>
      </c>
      <c r="I16" s="73">
        <f t="shared" si="6"/>
        <v>45953</v>
      </c>
      <c r="J16" s="74">
        <f t="shared" si="3"/>
        <v>45958</v>
      </c>
      <c r="K16" s="75">
        <f t="shared" si="4"/>
        <v>45958</v>
      </c>
      <c r="L16" s="76">
        <f t="shared" si="5"/>
        <v>45982</v>
      </c>
      <c r="M16" s="43">
        <f t="shared" si="0"/>
        <v>45985</v>
      </c>
      <c r="N16" s="43">
        <f t="shared" si="1"/>
        <v>45988</v>
      </c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46"/>
      <c r="C17" s="39">
        <v>46</v>
      </c>
      <c r="D17" s="77" t="s">
        <v>32</v>
      </c>
      <c r="E17" s="40" t="s">
        <v>48</v>
      </c>
      <c r="F17" s="41" t="s">
        <v>18</v>
      </c>
      <c r="G17" s="42">
        <v>45977</v>
      </c>
      <c r="H17" s="48">
        <v>45977</v>
      </c>
      <c r="I17" s="89" t="s">
        <v>49</v>
      </c>
      <c r="J17" s="74">
        <f t="shared" si="3"/>
        <v>45965</v>
      </c>
      <c r="K17" s="75">
        <f t="shared" si="4"/>
        <v>45965</v>
      </c>
      <c r="L17" s="76">
        <f t="shared" ref="L11:L19" si="7">H17+11</f>
        <v>45988</v>
      </c>
      <c r="M17" s="43">
        <f t="shared" si="0"/>
        <v>45991</v>
      </c>
      <c r="N17" s="43">
        <f t="shared" si="1"/>
        <v>45994</v>
      </c>
      <c r="O17" s="19"/>
      <c r="P17" s="78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6"/>
      <c r="C18" s="39">
        <v>47</v>
      </c>
      <c r="D18" s="77" t="s">
        <v>34</v>
      </c>
      <c r="E18" s="40" t="s">
        <v>50</v>
      </c>
      <c r="F18" s="41" t="s">
        <v>18</v>
      </c>
      <c r="G18" s="42">
        <v>45984</v>
      </c>
      <c r="H18" s="48">
        <v>45984</v>
      </c>
      <c r="I18" s="73">
        <f t="shared" ref="I18:I19" si="8">WORKDAY(G18,-12)</f>
        <v>45967</v>
      </c>
      <c r="J18" s="74">
        <f t="shared" si="3"/>
        <v>45972</v>
      </c>
      <c r="K18" s="75">
        <f t="shared" si="4"/>
        <v>45972</v>
      </c>
      <c r="L18" s="76">
        <f t="shared" si="7"/>
        <v>45995</v>
      </c>
      <c r="M18" s="43">
        <f t="shared" si="0"/>
        <v>45998</v>
      </c>
      <c r="N18" s="43">
        <f t="shared" si="1"/>
        <v>46001</v>
      </c>
      <c r="O18" s="19"/>
      <c r="P18" s="78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47"/>
      <c r="C19" s="79">
        <v>48</v>
      </c>
      <c r="D19" s="80" t="s">
        <v>39</v>
      </c>
      <c r="E19" s="81" t="s">
        <v>51</v>
      </c>
      <c r="F19" s="82" t="s">
        <v>18</v>
      </c>
      <c r="G19" s="83">
        <v>45991</v>
      </c>
      <c r="H19" s="84">
        <v>45991</v>
      </c>
      <c r="I19" s="92">
        <f t="shared" si="8"/>
        <v>45974</v>
      </c>
      <c r="J19" s="85">
        <f t="shared" si="3"/>
        <v>45979</v>
      </c>
      <c r="K19" s="86">
        <f t="shared" si="4"/>
        <v>45979</v>
      </c>
      <c r="L19" s="87">
        <f t="shared" si="7"/>
        <v>46002</v>
      </c>
      <c r="M19" s="88">
        <f t="shared" si="0"/>
        <v>46005</v>
      </c>
      <c r="N19" s="88">
        <f t="shared" si="1"/>
        <v>46008</v>
      </c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9"/>
      <c r="C20" s="50"/>
      <c r="D20" s="51"/>
      <c r="E20" s="52"/>
      <c r="F20" s="53"/>
      <c r="G20" s="54"/>
      <c r="H20" s="55"/>
      <c r="I20" s="56"/>
      <c r="J20" s="56"/>
      <c r="K20" s="56"/>
      <c r="L20" s="57"/>
      <c r="M20" s="58"/>
      <c r="N20" s="58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9"/>
      <c r="C21" s="50"/>
      <c r="D21" s="51"/>
      <c r="E21" s="52"/>
      <c r="F21" s="53"/>
      <c r="G21" s="54"/>
      <c r="H21" s="55"/>
      <c r="I21" s="56"/>
      <c r="J21" s="56"/>
      <c r="K21" s="56"/>
      <c r="L21" s="57"/>
      <c r="M21" s="58"/>
      <c r="N21" s="58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3">
    <mergeCell ref="D1:E1"/>
    <mergeCell ref="B2:J3"/>
    <mergeCell ref="D8:D10"/>
    <mergeCell ref="E8:E10"/>
    <mergeCell ref="F8:F10"/>
    <mergeCell ref="I8:K8"/>
    <mergeCell ref="G8:H8"/>
    <mergeCell ref="G9:H10"/>
    <mergeCell ref="N3:O3"/>
    <mergeCell ref="L9:L10"/>
    <mergeCell ref="M9:M10"/>
    <mergeCell ref="N9:N10"/>
    <mergeCell ref="M4:P4"/>
  </mergeCells>
  <hyperlinks>
    <hyperlink ref="N2" r:id="rId1" xr:uid="{43EE45C9-6B40-4055-A89E-BC74146CBA8E}"/>
    <hyperlink ref="M9:M10" r:id="rId2" display="SEATTLE" xr:uid="{8F917F87-6FEE-4A5D-8C75-BA534E99C5CE}"/>
    <hyperlink ref="N9:N10" r:id="rId3" display="PORTLAND" xr:uid="{7A1F77FA-8DA5-417A-91AE-546137F91978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2025-10-03T22:27:03Z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