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08BC1C37-1DB2-400E-A9AF-4FF787ABF9ED}" xr6:coauthVersionLast="47" xr6:coauthVersionMax="47" xr10:uidLastSave="{00000000-0000-0000-0000-000000000000}"/>
  <bookViews>
    <workbookView xWindow="32685" yWindow="285" windowWidth="24555" windowHeight="13395" xr2:uid="{00000000-000D-0000-FFFF-FFFF00000000}"/>
  </bookViews>
  <sheets>
    <sheet name="MOJ,HKT,OSA,UKB-SEA" sheetId="1" r:id="rId1"/>
  </sheets>
  <calcPr calcId="191029"/>
  <extLst>
    <ext uri="GoogleSheetsCustomDataVersion2">
      <go:sheetsCustomData xmlns:go="http://customooxmlschemas.google.com/" r:id="rId5" roundtripDataChecksum="vJ5i1zJW7f7yoYo9b6fRz82Fn+9XP8olM387jT2TRzM="/>
    </ext>
  </extLst>
</workbook>
</file>

<file path=xl/calcChain.xml><?xml version="1.0" encoding="utf-8"?>
<calcChain xmlns="http://schemas.openxmlformats.org/spreadsheetml/2006/main">
  <c r="L19" i="1" l="1"/>
  <c r="N19" i="1" s="1"/>
  <c r="K19" i="1"/>
  <c r="J19" i="1"/>
  <c r="I19" i="1"/>
  <c r="L18" i="1"/>
  <c r="N18" i="1" s="1"/>
  <c r="K18" i="1"/>
  <c r="J18" i="1"/>
  <c r="I18" i="1"/>
  <c r="L17" i="1"/>
  <c r="N17" i="1" s="1"/>
  <c r="K17" i="1"/>
  <c r="J17" i="1"/>
  <c r="I17" i="1"/>
  <c r="M18" i="1" l="1"/>
  <c r="M17" i="1"/>
  <c r="M19" i="1"/>
  <c r="L16" i="1" l="1"/>
  <c r="N16" i="1" s="1"/>
  <c r="L15" i="1"/>
  <c r="N15" i="1" s="1"/>
  <c r="L14" i="1"/>
  <c r="M14" i="1" s="1"/>
  <c r="K16" i="1"/>
  <c r="J16" i="1"/>
  <c r="K15" i="1"/>
  <c r="J15" i="1"/>
  <c r="I15" i="1"/>
  <c r="N14" i="1"/>
  <c r="L11" i="1"/>
  <c r="M11" i="1" s="1"/>
  <c r="K11" i="1"/>
  <c r="J11" i="1"/>
  <c r="I11" i="1"/>
  <c r="M15" i="1" l="1"/>
  <c r="M16" i="1"/>
  <c r="N11" i="1"/>
</calcChain>
</file>

<file path=xl/sharedStrings.xml><?xml version="1.0" encoding="utf-8"?>
<sst xmlns="http://schemas.openxmlformats.org/spreadsheetml/2006/main" count="64" uniqueCount="50">
  <si>
    <t>DIRECT LCL to Seattle (from Moji/Hakata/Osaka/Kobe)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</si>
  <si>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</si>
  <si>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</si>
  <si>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</si>
  <si>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</si>
  <si>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</si>
  <si>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</si>
  <si>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</si>
  <si>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</si>
  <si>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</si>
  <si>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</si>
  <si>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</si>
  <si>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</si>
  <si>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</si>
  <si>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</si>
  <si>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</si>
  <si>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</si>
  <si>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</si>
  <si>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</si>
  <si>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</si>
  <si>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</si>
  <si>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</si>
  <si>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</si>
  <si>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</si>
  <si>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</si>
  <si>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</si>
  <si>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HAKATA/
MOJI</t>
    <phoneticPr fontId="4"/>
  </si>
  <si>
    <t>OSAKA</t>
    <phoneticPr fontId="4"/>
  </si>
  <si>
    <t>KOBE</t>
    <phoneticPr fontId="4"/>
  </si>
  <si>
    <t>TACOMA</t>
    <phoneticPr fontId="6"/>
  </si>
  <si>
    <t>SEATTLE</t>
    <phoneticPr fontId="6"/>
  </si>
  <si>
    <t>PORTLAND</t>
    <phoneticPr fontId="6"/>
  </si>
  <si>
    <t>NO SERVICE</t>
    <phoneticPr fontId="4"/>
  </si>
  <si>
    <t>SAN DIEGO BRIDGE</t>
  </si>
  <si>
    <t>074E</t>
  </si>
  <si>
    <t>YM COSMOS</t>
  </si>
  <si>
    <t>182E</t>
  </si>
  <si>
    <t>187E</t>
  </si>
  <si>
    <t>*02/05</t>
    <phoneticPr fontId="4"/>
  </si>
  <si>
    <t>*02/10</t>
    <phoneticPr fontId="4"/>
  </si>
  <si>
    <t xml:space="preserve">YM PLUM </t>
  </si>
  <si>
    <t>ONE MAJESTY</t>
  </si>
  <si>
    <t>017E</t>
  </si>
  <si>
    <t>*02/19</t>
    <phoneticPr fontId="4"/>
  </si>
  <si>
    <t>CORNEILLE</t>
  </si>
  <si>
    <t>005E</t>
  </si>
  <si>
    <t>PHOEBE</t>
  </si>
  <si>
    <t>002E</t>
  </si>
  <si>
    <t>BANGKOK BRIDGE</t>
  </si>
  <si>
    <t>508E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</si>
</sst>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2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rgb="FFFF0000"/>
      <name val="游ゴシック"/>
      <family val="3"/>
      <charset val="128"/>
    </font>
    <font>
      <u/>
      <sz val="11"/>
      <color theme="10"/>
      <name val="MS PGothic"/>
      <scheme val="minor"/>
    </font>
    <font>
      <b/>
      <sz val="1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9" fillId="0" borderId="1">
      <alignment vertical="center"/>
    </xf>
    <xf numFmtId="0" fontId="19" fillId="0" borderId="1"/>
    <xf numFmtId="0" fontId="27" fillId="0" borderId="0" applyNumberFormat="0" applyFill="0" applyBorder="0" applyAlignment="0" applyProtection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6" xfId="1" applyFont="1" applyBorder="1" applyAlignment="1" applyProtection="1">
      <alignment horizontal="center" vertical="center"/>
      <protection locked="0"/>
    </xf>
    <xf numFmtId="0" fontId="21" fillId="0" borderId="6" xfId="1" quotePrefix="1" applyFont="1" applyBorder="1" applyAlignment="1" applyProtection="1">
      <alignment horizontal="center" vertical="center"/>
      <protection locked="0"/>
    </xf>
    <xf numFmtId="49" fontId="21" fillId="0" borderId="7" xfId="1" applyNumberFormat="1" applyFont="1" applyBorder="1" applyAlignment="1" applyProtection="1">
      <alignment horizontal="center" vertical="center"/>
      <protection locked="0"/>
    </xf>
    <xf numFmtId="165" fontId="20" fillId="0" borderId="8" xfId="1" applyNumberFormat="1" applyFont="1" applyBorder="1" applyAlignment="1" applyProtection="1">
      <alignment horizontal="right" vertical="center"/>
      <protection locked="0"/>
    </xf>
    <xf numFmtId="165" fontId="21" fillId="0" borderId="10" xfId="1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21" fillId="0" borderId="4" xfId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center" vertical="center"/>
      <protection locked="0"/>
    </xf>
    <xf numFmtId="168" fontId="20" fillId="0" borderId="7" xfId="1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/>
    </xf>
    <xf numFmtId="0" fontId="20" fillId="0" borderId="1" xfId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49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49" fontId="28" fillId="3" borderId="12" xfId="1" applyNumberFormat="1" applyFont="1" applyFill="1" applyBorder="1" applyAlignment="1">
      <alignment horizontal="center" vertical="center"/>
    </xf>
    <xf numFmtId="49" fontId="28" fillId="3" borderId="13" xfId="1" applyNumberFormat="1" applyFont="1" applyFill="1" applyBorder="1" applyAlignment="1">
      <alignment horizontal="center" vertical="center"/>
    </xf>
    <xf numFmtId="0" fontId="28" fillId="3" borderId="16" xfId="1" applyFont="1" applyFill="1" applyBorder="1" applyAlignment="1" applyProtection="1">
      <alignment horizontal="center" vertical="center"/>
      <protection locked="0"/>
    </xf>
    <xf numFmtId="0" fontId="28" fillId="5" borderId="19" xfId="1" applyFont="1" applyFill="1" applyBorder="1" applyAlignment="1" applyProtection="1">
      <alignment horizontal="center" vertical="center"/>
      <protection locked="0"/>
    </xf>
    <xf numFmtId="49" fontId="28" fillId="3" borderId="20" xfId="1" applyNumberFormat="1" applyFont="1" applyFill="1" applyBorder="1" applyAlignment="1">
      <alignment horizontal="center"/>
    </xf>
    <xf numFmtId="49" fontId="28" fillId="3" borderId="21" xfId="1" applyNumberFormat="1" applyFont="1" applyFill="1" applyBorder="1" applyAlignment="1">
      <alignment horizontal="center"/>
    </xf>
    <xf numFmtId="0" fontId="28" fillId="4" borderId="26" xfId="1" applyFont="1" applyFill="1" applyBorder="1" applyAlignment="1" applyProtection="1">
      <alignment horizontal="center" vertical="center"/>
      <protection locked="0"/>
    </xf>
    <xf numFmtId="0" fontId="28" fillId="4" borderId="27" xfId="1" applyFont="1" applyFill="1" applyBorder="1" applyAlignment="1" applyProtection="1">
      <alignment horizontal="center" vertical="center" wrapText="1"/>
      <protection locked="0"/>
    </xf>
    <xf numFmtId="0" fontId="28" fillId="4" borderId="28" xfId="1" applyFont="1" applyFill="1" applyBorder="1" applyAlignment="1" applyProtection="1">
      <alignment horizontal="center" vertical="center" wrapText="1"/>
      <protection locked="0"/>
    </xf>
    <xf numFmtId="49" fontId="28" fillId="3" borderId="30" xfId="1" applyNumberFormat="1" applyFont="1" applyFill="1" applyBorder="1" applyAlignment="1">
      <alignment horizontal="center"/>
    </xf>
    <xf numFmtId="49" fontId="28" fillId="3" borderId="31" xfId="1" applyNumberFormat="1" applyFont="1" applyFill="1" applyBorder="1" applyAlignment="1">
      <alignment horizontal="center"/>
    </xf>
    <xf numFmtId="0" fontId="28" fillId="4" borderId="31" xfId="1" applyFont="1" applyFill="1" applyBorder="1" applyAlignment="1" applyProtection="1">
      <alignment horizontal="center" vertical="center" wrapText="1"/>
      <protection locked="0"/>
    </xf>
    <xf numFmtId="0" fontId="28" fillId="4" borderId="32" xfId="1" applyFont="1" applyFill="1" applyBorder="1" applyAlignment="1" applyProtection="1">
      <alignment horizontal="center" vertical="center" wrapText="1"/>
      <protection locked="0"/>
    </xf>
    <xf numFmtId="0" fontId="28" fillId="4" borderId="36" xfId="1" applyFont="1" applyFill="1" applyBorder="1" applyAlignment="1" applyProtection="1">
      <alignment horizontal="center" vertical="center" wrapText="1"/>
      <protection locked="0"/>
    </xf>
    <xf numFmtId="165" fontId="21" fillId="0" borderId="38" xfId="1" quotePrefix="1" applyNumberFormat="1" applyFont="1" applyBorder="1" applyAlignment="1" applyProtection="1">
      <alignment horizontal="center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5" fontId="21" fillId="0" borderId="9" xfId="1" quotePrefix="1" applyNumberFormat="1" applyFont="1" applyBorder="1" applyAlignment="1" applyProtection="1">
      <alignment horizontal="center" vertical="center"/>
      <protection locked="0"/>
    </xf>
    <xf numFmtId="0" fontId="21" fillId="6" borderId="41" xfId="1" applyFont="1" applyFill="1" applyBorder="1" applyProtection="1">
      <alignment vertical="center"/>
      <protection locked="0"/>
    </xf>
    <xf numFmtId="0" fontId="21" fillId="6" borderId="3" xfId="1" applyFont="1" applyFill="1" applyBorder="1" applyProtection="1">
      <alignment vertical="center"/>
      <protection locked="0"/>
    </xf>
    <xf numFmtId="165" fontId="20" fillId="0" borderId="10" xfId="1" applyNumberFormat="1" applyFont="1" applyBorder="1" applyAlignment="1" applyProtection="1">
      <alignment horizontal="center" vertical="center"/>
      <protection locked="0"/>
    </xf>
    <xf numFmtId="0" fontId="21" fillId="0" borderId="6" xfId="1" applyFont="1" applyBorder="1" applyAlignment="1" applyProtection="1">
      <alignment horizontal="left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1" fillId="6" borderId="43" xfId="1" applyFont="1" applyFill="1" applyBorder="1" applyProtection="1">
      <alignment vertical="center"/>
      <protection locked="0"/>
    </xf>
    <xf numFmtId="0" fontId="21" fillId="6" borderId="44" xfId="1" applyFont="1" applyFill="1" applyBorder="1" applyProtection="1">
      <alignment vertical="center"/>
      <protection locked="0"/>
    </xf>
    <xf numFmtId="165" fontId="26" fillId="0" borderId="38" xfId="1" quotePrefix="1" applyNumberFormat="1" applyFont="1" applyBorder="1" applyAlignment="1" applyProtection="1">
      <alignment horizontal="center" vertical="center"/>
      <protection locked="0"/>
    </xf>
    <xf numFmtId="165" fontId="26" fillId="0" borderId="39" xfId="1" quotePrefix="1" applyNumberFormat="1" applyFont="1" applyBorder="1" applyAlignment="1" applyProtection="1">
      <alignment horizontal="center" vertical="center"/>
      <protection locked="0"/>
    </xf>
    <xf numFmtId="165" fontId="26" fillId="0" borderId="9" xfId="1" quotePrefix="1" applyNumberFormat="1" applyFont="1" applyBorder="1" applyAlignment="1" applyProtection="1">
      <alignment horizontal="center" vertical="center"/>
      <protection locked="0"/>
    </xf>
    <xf numFmtId="0" fontId="20" fillId="0" borderId="45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left" vertical="center"/>
      <protection locked="0"/>
    </xf>
    <xf numFmtId="0" fontId="21" fillId="0" borderId="45" xfId="1" quotePrefix="1" applyFont="1" applyBorder="1" applyAlignment="1" applyProtection="1">
      <alignment horizontal="center" vertical="center"/>
      <protection locked="0"/>
    </xf>
    <xf numFmtId="49" fontId="21" fillId="0" borderId="46" xfId="1" applyNumberFormat="1" applyFont="1" applyBorder="1" applyAlignment="1" applyProtection="1">
      <alignment horizontal="center" vertical="center"/>
      <protection locked="0"/>
    </xf>
    <xf numFmtId="165" fontId="20" fillId="0" borderId="11" xfId="1" applyNumberFormat="1" applyFont="1" applyBorder="1" applyAlignment="1" applyProtection="1">
      <alignment horizontal="right" vertical="center"/>
      <protection locked="0"/>
    </xf>
    <xf numFmtId="168" fontId="20" fillId="0" borderId="46" xfId="1" applyNumberFormat="1" applyFont="1" applyBorder="1" applyAlignment="1" applyProtection="1">
      <alignment horizontal="left" vertical="center"/>
      <protection locked="0"/>
    </xf>
    <xf numFmtId="165" fontId="21" fillId="0" borderId="47" xfId="1" quotePrefix="1" applyNumberFormat="1" applyFont="1" applyBorder="1" applyAlignment="1" applyProtection="1">
      <alignment horizontal="center" vertical="center"/>
      <protection locked="0"/>
    </xf>
    <xf numFmtId="165" fontId="21" fillId="0" borderId="48" xfId="1" quotePrefix="1" applyNumberFormat="1" applyFont="1" applyBorder="1" applyAlignment="1" applyProtection="1">
      <alignment horizontal="center" vertical="center"/>
      <protection locked="0"/>
    </xf>
    <xf numFmtId="165" fontId="21" fillId="0" borderId="49" xfId="1" quotePrefix="1" applyNumberFormat="1" applyFont="1" applyBorder="1" applyAlignment="1" applyProtection="1">
      <alignment horizontal="center" vertical="center"/>
      <protection locked="0"/>
    </xf>
    <xf numFmtId="165" fontId="20" fillId="0" borderId="50" xfId="1" applyNumberFormat="1" applyFont="1" applyBorder="1" applyAlignment="1" applyProtection="1">
      <alignment horizontal="center" vertical="center"/>
      <protection locked="0"/>
    </xf>
    <xf numFmtId="165" fontId="21" fillId="0" borderId="50" xfId="1" applyNumberFormat="1" applyFont="1" applyBorder="1" applyAlignment="1" applyProtection="1">
      <alignment horizontal="center" vertical="center"/>
      <protection locked="0"/>
    </xf>
    <xf numFmtId="165" fontId="20" fillId="0" borderId="5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0" fontId="21" fillId="6" borderId="42" xfId="1" applyFont="1" applyFill="1" applyBorder="1" applyAlignment="1" applyProtection="1">
      <alignment horizontal="center" vertical="center"/>
      <protection locked="0"/>
    </xf>
    <xf numFmtId="0" fontId="21" fillId="6" borderId="43" xfId="1" applyFont="1" applyFill="1" applyBorder="1" applyAlignment="1" applyProtection="1">
      <alignment horizontal="center" vertical="center"/>
      <protection locked="0"/>
    </xf>
    <xf numFmtId="164" fontId="22" fillId="0" borderId="1" xfId="2" applyNumberFormat="1" applyFont="1" applyAlignment="1">
      <alignment horizontal="left" vertical="center"/>
    </xf>
    <xf numFmtId="0" fontId="28" fillId="3" borderId="29" xfId="0" applyFont="1" applyFill="1" applyBorder="1" applyAlignment="1">
      <alignment horizontal="center" vertical="center"/>
    </xf>
    <xf numFmtId="0" fontId="28" fillId="3" borderId="37" xfId="0" applyFont="1" applyFill="1" applyBorder="1" applyAlignment="1">
      <alignment horizontal="center" vertical="center"/>
    </xf>
    <xf numFmtId="0" fontId="28" fillId="5" borderId="29" xfId="3" applyFont="1" applyFill="1" applyBorder="1" applyAlignment="1" applyProtection="1">
      <alignment horizontal="center" vertical="center" wrapText="1"/>
      <protection locked="0"/>
    </xf>
    <xf numFmtId="0" fontId="28" fillId="5" borderId="37" xfId="3" applyFont="1" applyFill="1" applyBorder="1" applyAlignment="1" applyProtection="1">
      <alignment horizontal="center" vertical="center" wrapText="1"/>
      <protection locked="0"/>
    </xf>
    <xf numFmtId="14" fontId="11" fillId="0" borderId="0" xfId="0" applyNumberFormat="1" applyFont="1" applyAlignment="1">
      <alignment horizontal="center" vertical="center"/>
    </xf>
    <xf numFmtId="0" fontId="28" fillId="3" borderId="14" xfId="1" applyFont="1" applyFill="1" applyBorder="1" applyAlignment="1">
      <alignment horizontal="center" vertical="center" wrapText="1"/>
    </xf>
    <xf numFmtId="0" fontId="28" fillId="3" borderId="22" xfId="1" applyFont="1" applyFill="1" applyBorder="1" applyAlignment="1">
      <alignment horizontal="center" vertical="center" wrapText="1"/>
    </xf>
    <xf numFmtId="0" fontId="28" fillId="3" borderId="32" xfId="1" applyFont="1" applyFill="1" applyBorder="1" applyAlignment="1">
      <alignment horizontal="center" vertical="center" wrapText="1"/>
    </xf>
    <xf numFmtId="49" fontId="28" fillId="3" borderId="14" xfId="1" applyNumberFormat="1" applyFont="1" applyFill="1" applyBorder="1" applyAlignment="1">
      <alignment horizontal="center" vertical="center" wrapText="1"/>
    </xf>
    <xf numFmtId="49" fontId="28" fillId="3" borderId="22" xfId="1" applyNumberFormat="1" applyFont="1" applyFill="1" applyBorder="1" applyAlignment="1">
      <alignment horizontal="center" vertical="center" wrapText="1"/>
    </xf>
    <xf numFmtId="49" fontId="28" fillId="3" borderId="32" xfId="1" applyNumberFormat="1" applyFont="1" applyFill="1" applyBorder="1" applyAlignment="1">
      <alignment horizontal="center" vertical="center" wrapText="1"/>
    </xf>
    <xf numFmtId="49" fontId="28" fillId="3" borderId="15" xfId="1" applyNumberFormat="1" applyFont="1" applyFill="1" applyBorder="1" applyAlignment="1">
      <alignment horizontal="center" vertical="center" wrapText="1"/>
    </xf>
    <xf numFmtId="49" fontId="28" fillId="3" borderId="23" xfId="1" applyNumberFormat="1" applyFont="1" applyFill="1" applyBorder="1" applyAlignment="1">
      <alignment horizontal="center" vertical="center" wrapText="1"/>
    </xf>
    <xf numFmtId="49" fontId="28" fillId="3" borderId="33" xfId="1" applyNumberFormat="1" applyFont="1" applyFill="1" applyBorder="1" applyAlignment="1">
      <alignment horizontal="center" vertical="center" wrapText="1"/>
    </xf>
    <xf numFmtId="0" fontId="28" fillId="4" borderId="18" xfId="1" applyFont="1" applyFill="1" applyBorder="1" applyAlignment="1" applyProtection="1">
      <alignment horizontal="center" vertical="center"/>
      <protection locked="0"/>
    </xf>
    <xf numFmtId="0" fontId="28" fillId="4" borderId="17" xfId="1" applyFont="1" applyFill="1" applyBorder="1" applyAlignment="1" applyProtection="1">
      <alignment horizontal="center" vertical="center"/>
      <protection locked="0"/>
    </xf>
    <xf numFmtId="0" fontId="28" fillId="3" borderId="16" xfId="1" applyFont="1" applyFill="1" applyBorder="1" applyAlignment="1">
      <alignment horizontal="center" vertical="center"/>
    </xf>
    <xf numFmtId="0" fontId="28" fillId="3" borderId="17" xfId="1" applyFont="1" applyFill="1" applyBorder="1" applyAlignment="1">
      <alignment horizontal="center" vertical="center"/>
    </xf>
    <xf numFmtId="0" fontId="28" fillId="3" borderId="24" xfId="1" applyFont="1" applyFill="1" applyBorder="1" applyAlignment="1" applyProtection="1">
      <alignment horizontal="center" vertical="center" wrapText="1"/>
      <protection locked="0"/>
    </xf>
    <xf numFmtId="0" fontId="28" fillId="3" borderId="25" xfId="1" applyFont="1" applyFill="1" applyBorder="1" applyAlignment="1" applyProtection="1">
      <alignment horizontal="center" vertical="center" wrapText="1"/>
      <protection locked="0"/>
    </xf>
    <xf numFmtId="0" fontId="28" fillId="3" borderId="34" xfId="1" applyFont="1" applyFill="1" applyBorder="1" applyAlignment="1" applyProtection="1">
      <alignment horizontal="center" vertical="center" wrapText="1"/>
      <protection locked="0"/>
    </xf>
    <xf numFmtId="0" fontId="28" fillId="3" borderId="35" xfId="1" applyFont="1" applyFill="1" applyBorder="1" applyAlignment="1" applyProtection="1">
      <alignment horizontal="center" vertical="center" wrapText="1"/>
      <protection locked="0"/>
    </xf>
    <xf numFmtId="0" fontId="21" fillId="6" borderId="5" xfId="1" applyFont="1" applyFill="1" applyBorder="1" applyAlignment="1" applyProtection="1">
      <alignment horizontal="center" vertical="center"/>
      <protection locked="0"/>
    </xf>
    <xf numFmtId="0" fontId="21" fillId="6" borderId="41" xfId="1" applyFont="1" applyFill="1" applyBorder="1" applyAlignment="1" applyProtection="1">
      <alignment horizontal="center" vertical="center"/>
      <protection locked="0"/>
    </xf>
  </cellXfs>
  <cellStyles count="4">
    <cellStyle name="Hyperlink" xfId="3" builtinId="8"/>
    <cellStyle name="Normal" xfId="0" builtinId="0"/>
    <cellStyle name="標準 2" xfId="1" xr:uid="{4FA40B18-0F90-44DE-BD49-44C986A58805}"/>
    <cellStyle name="標準_CONSOLI - USA ブランクNEW" xfId="2" xr:uid="{B189C00E-6643-44F9-93E8-6A3DBAC761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2"/>
  <sheetViews>
    <sheetView tabSelected="1" zoomScale="75" zoomScaleNormal="75" workbookViewId="0">
      <selection activeCell="K20" sqref="K20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0.625" customWidth="1"/>
    <col min="16" max="16" width="12.25" customWidth="1"/>
    <col min="17" max="20" width="10.625" customWidth="1"/>
    <col min="21" max="27" width="9" customWidth="1"/>
  </cols>
  <sheetData>
    <row r="1" spans="1:27" ht="94.5" customHeight="1">
      <c r="A1" s="1"/>
      <c r="B1" s="2"/>
      <c r="C1" s="2"/>
      <c r="D1" s="99"/>
      <c r="E1" s="100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101" t="s">
        <v>0</v>
      </c>
      <c r="C2" s="100"/>
      <c r="D2" s="100"/>
      <c r="E2" s="100"/>
      <c r="F2" s="100"/>
      <c r="G2" s="100"/>
      <c r="H2" s="100"/>
      <c r="I2" s="100"/>
      <c r="J2" s="100"/>
      <c r="K2" s="4"/>
      <c r="N2" s="45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100"/>
      <c r="C3" s="100"/>
      <c r="D3" s="100"/>
      <c r="E3" s="100"/>
      <c r="F3" s="100"/>
      <c r="G3" s="100"/>
      <c r="H3" s="100"/>
      <c r="I3" s="100"/>
      <c r="J3" s="100"/>
      <c r="K3" s="4"/>
      <c r="N3" s="104">
        <v>45708</v>
      </c>
      <c r="O3" s="104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109"/>
      <c r="N4" s="100"/>
      <c r="O4" s="100"/>
      <c r="P4" s="100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60"/>
      <c r="C8" s="61"/>
      <c r="D8" s="110" t="s">
        <v>19</v>
      </c>
      <c r="E8" s="113" t="s">
        <v>20</v>
      </c>
      <c r="F8" s="116" t="s">
        <v>21</v>
      </c>
      <c r="G8" s="121" t="s">
        <v>22</v>
      </c>
      <c r="H8" s="122"/>
      <c r="I8" s="119" t="s">
        <v>23</v>
      </c>
      <c r="J8" s="119"/>
      <c r="K8" s="120"/>
      <c r="L8" s="62" t="s">
        <v>24</v>
      </c>
      <c r="M8" s="63" t="s">
        <v>24</v>
      </c>
      <c r="N8" s="63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4"/>
      <c r="C9" s="65"/>
      <c r="D9" s="111"/>
      <c r="E9" s="114"/>
      <c r="F9" s="117"/>
      <c r="G9" s="123" t="s">
        <v>25</v>
      </c>
      <c r="H9" s="124"/>
      <c r="I9" s="66" t="s">
        <v>26</v>
      </c>
      <c r="J9" s="67" t="s">
        <v>27</v>
      </c>
      <c r="K9" s="68" t="s">
        <v>28</v>
      </c>
      <c r="L9" s="105" t="s">
        <v>29</v>
      </c>
      <c r="M9" s="107" t="s">
        <v>30</v>
      </c>
      <c r="N9" s="107" t="s">
        <v>31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9"/>
      <c r="C10" s="70" t="s">
        <v>3</v>
      </c>
      <c r="D10" s="112"/>
      <c r="E10" s="115"/>
      <c r="F10" s="118"/>
      <c r="G10" s="125"/>
      <c r="H10" s="126"/>
      <c r="I10" s="71" t="s">
        <v>28</v>
      </c>
      <c r="J10" s="72" t="s">
        <v>27</v>
      </c>
      <c r="K10" s="73" t="s">
        <v>28</v>
      </c>
      <c r="L10" s="106"/>
      <c r="M10" s="108"/>
      <c r="N10" s="10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6"/>
      <c r="C11" s="40">
        <v>5</v>
      </c>
      <c r="D11" s="80" t="s">
        <v>33</v>
      </c>
      <c r="E11" s="41" t="s">
        <v>34</v>
      </c>
      <c r="F11" s="42" t="s">
        <v>18</v>
      </c>
      <c r="G11" s="43">
        <v>45693</v>
      </c>
      <c r="H11" s="49">
        <v>45705</v>
      </c>
      <c r="I11" s="74">
        <f>WORKDAY(G11,-9)</f>
        <v>45680</v>
      </c>
      <c r="J11" s="75">
        <f>WORKDAY(G11,-6)</f>
        <v>45685</v>
      </c>
      <c r="K11" s="76">
        <f>WORKDAY(G11,-6)</f>
        <v>45685</v>
      </c>
      <c r="L11" s="98">
        <f t="shared" ref="L11" si="0">H11+10</f>
        <v>45715</v>
      </c>
      <c r="M11" s="44">
        <f t="shared" ref="M11" si="1">L11+3</f>
        <v>45718</v>
      </c>
      <c r="N11" s="44">
        <f t="shared" ref="N11" si="2">L11+6</f>
        <v>45721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6"/>
      <c r="C12" s="81">
        <v>6</v>
      </c>
      <c r="D12" s="102" t="s">
        <v>32</v>
      </c>
      <c r="E12" s="103"/>
      <c r="F12" s="103"/>
      <c r="G12" s="103"/>
      <c r="H12" s="103"/>
      <c r="I12" s="103"/>
      <c r="J12" s="103"/>
      <c r="K12" s="103"/>
      <c r="L12" s="82"/>
      <c r="M12" s="82"/>
      <c r="N12" s="83"/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7"/>
      <c r="C13" s="39">
        <v>7</v>
      </c>
      <c r="D13" s="127" t="s">
        <v>32</v>
      </c>
      <c r="E13" s="128"/>
      <c r="F13" s="128"/>
      <c r="G13" s="128"/>
      <c r="H13" s="128"/>
      <c r="I13" s="128"/>
      <c r="J13" s="128"/>
      <c r="K13" s="128"/>
      <c r="L13" s="77"/>
      <c r="M13" s="77"/>
      <c r="N13" s="78"/>
      <c r="O13" s="18"/>
      <c r="P13" s="1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7"/>
      <c r="C14" s="40">
        <v>8</v>
      </c>
      <c r="D14" s="80" t="s">
        <v>35</v>
      </c>
      <c r="E14" s="41" t="s">
        <v>36</v>
      </c>
      <c r="F14" s="42" t="s">
        <v>18</v>
      </c>
      <c r="G14" s="43">
        <v>45711</v>
      </c>
      <c r="H14" s="49">
        <v>45711</v>
      </c>
      <c r="I14" s="84" t="s">
        <v>38</v>
      </c>
      <c r="J14" s="85" t="s">
        <v>39</v>
      </c>
      <c r="K14" s="86" t="s">
        <v>39</v>
      </c>
      <c r="L14" s="79">
        <f>H14+13</f>
        <v>45724</v>
      </c>
      <c r="M14" s="44">
        <f t="shared" ref="M14:M19" si="3">L14+3</f>
        <v>45727</v>
      </c>
      <c r="N14" s="44">
        <f t="shared" ref="N14:N19" si="4">L14+6</f>
        <v>45730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6"/>
      <c r="C15" s="40">
        <v>9</v>
      </c>
      <c r="D15" s="80" t="s">
        <v>40</v>
      </c>
      <c r="E15" s="41" t="s">
        <v>37</v>
      </c>
      <c r="F15" s="42" t="s">
        <v>18</v>
      </c>
      <c r="G15" s="43">
        <v>45718</v>
      </c>
      <c r="H15" s="49">
        <v>45718</v>
      </c>
      <c r="I15" s="74">
        <f>WORKDAY(G15,-12)</f>
        <v>45701</v>
      </c>
      <c r="J15" s="75">
        <f>WORKDAY(G15,-9)</f>
        <v>45706</v>
      </c>
      <c r="K15" s="76">
        <f>WORKDAY(G15,-9)</f>
        <v>45706</v>
      </c>
      <c r="L15" s="79">
        <f>H15+13</f>
        <v>45731</v>
      </c>
      <c r="M15" s="44">
        <f t="shared" si="3"/>
        <v>45734</v>
      </c>
      <c r="N15" s="44">
        <f t="shared" si="4"/>
        <v>45737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6"/>
      <c r="C16" s="40">
        <v>10</v>
      </c>
      <c r="D16" s="80" t="s">
        <v>41</v>
      </c>
      <c r="E16" s="41" t="s">
        <v>42</v>
      </c>
      <c r="F16" s="42" t="s">
        <v>18</v>
      </c>
      <c r="G16" s="43">
        <v>45725</v>
      </c>
      <c r="H16" s="49">
        <v>45725</v>
      </c>
      <c r="I16" s="84" t="s">
        <v>43</v>
      </c>
      <c r="J16" s="75">
        <f>WORKDAY(G16,-9)</f>
        <v>45713</v>
      </c>
      <c r="K16" s="76">
        <f>WORKDAY(G16,-9)</f>
        <v>45713</v>
      </c>
      <c r="L16" s="79">
        <f>H16+13</f>
        <v>45738</v>
      </c>
      <c r="M16" s="44">
        <f t="shared" si="3"/>
        <v>45741</v>
      </c>
      <c r="N16" s="44">
        <f t="shared" si="4"/>
        <v>45744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7"/>
      <c r="C17" s="40">
        <v>11</v>
      </c>
      <c r="D17" s="80" t="s">
        <v>48</v>
      </c>
      <c r="E17" s="41" t="s">
        <v>49</v>
      </c>
      <c r="F17" s="42" t="s">
        <v>18</v>
      </c>
      <c r="G17" s="43">
        <v>45732</v>
      </c>
      <c r="H17" s="49">
        <v>45732</v>
      </c>
      <c r="I17" s="74">
        <f>WORKDAY(G17,-12)</f>
        <v>45715</v>
      </c>
      <c r="J17" s="75">
        <f>WORKDAY(G17,-9)</f>
        <v>45720</v>
      </c>
      <c r="K17" s="76">
        <f>WORKDAY(G17,-9)</f>
        <v>45720</v>
      </c>
      <c r="L17" s="79">
        <f t="shared" ref="L17:L19" si="5">H17+11</f>
        <v>45743</v>
      </c>
      <c r="M17" s="44">
        <f t="shared" si="3"/>
        <v>45746</v>
      </c>
      <c r="N17" s="44">
        <f t="shared" si="4"/>
        <v>45749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7"/>
      <c r="C18" s="40">
        <v>12</v>
      </c>
      <c r="D18" s="80" t="s">
        <v>46</v>
      </c>
      <c r="E18" s="41" t="s">
        <v>47</v>
      </c>
      <c r="F18" s="42" t="s">
        <v>18</v>
      </c>
      <c r="G18" s="43">
        <v>45739</v>
      </c>
      <c r="H18" s="49">
        <v>45745</v>
      </c>
      <c r="I18" s="74">
        <f>WORKDAY(G18,-12)</f>
        <v>45722</v>
      </c>
      <c r="J18" s="75">
        <f>WORKDAY(G18,-9)</f>
        <v>45727</v>
      </c>
      <c r="K18" s="76">
        <f>WORKDAY(G18,-9)</f>
        <v>45727</v>
      </c>
      <c r="L18" s="79">
        <f t="shared" si="5"/>
        <v>45756</v>
      </c>
      <c r="M18" s="44">
        <f t="shared" si="3"/>
        <v>45759</v>
      </c>
      <c r="N18" s="44">
        <f t="shared" si="4"/>
        <v>45762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48"/>
      <c r="C19" s="87">
        <v>13</v>
      </c>
      <c r="D19" s="88" t="s">
        <v>44</v>
      </c>
      <c r="E19" s="89" t="s">
        <v>45</v>
      </c>
      <c r="F19" s="90" t="s">
        <v>18</v>
      </c>
      <c r="G19" s="91">
        <v>45746</v>
      </c>
      <c r="H19" s="92">
        <v>45746</v>
      </c>
      <c r="I19" s="93">
        <f>WORKDAY(G19,-12)</f>
        <v>45729</v>
      </c>
      <c r="J19" s="94">
        <f>WORKDAY(G19,-9)</f>
        <v>45734</v>
      </c>
      <c r="K19" s="95">
        <f>WORKDAY(G19,-9)</f>
        <v>45734</v>
      </c>
      <c r="L19" s="96">
        <f t="shared" si="5"/>
        <v>45757</v>
      </c>
      <c r="M19" s="97">
        <f t="shared" si="3"/>
        <v>45760</v>
      </c>
      <c r="N19" s="97">
        <f t="shared" si="4"/>
        <v>45763</v>
      </c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50"/>
      <c r="C20" s="51"/>
      <c r="D20" s="52"/>
      <c r="E20" s="53"/>
      <c r="F20" s="54"/>
      <c r="G20" s="55"/>
      <c r="H20" s="56"/>
      <c r="I20" s="57"/>
      <c r="J20" s="57"/>
      <c r="K20" s="57"/>
      <c r="L20" s="58"/>
      <c r="M20" s="59"/>
      <c r="N20" s="59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50"/>
      <c r="C21" s="51"/>
      <c r="D21" s="52"/>
      <c r="E21" s="53"/>
      <c r="F21" s="54"/>
      <c r="G21" s="55"/>
      <c r="H21" s="56"/>
      <c r="I21" s="57"/>
      <c r="J21" s="57"/>
      <c r="K21" s="57"/>
      <c r="L21" s="58"/>
      <c r="M21" s="59"/>
      <c r="N21" s="59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15">
    <mergeCell ref="D13:K13"/>
    <mergeCell ref="D1:E1"/>
    <mergeCell ref="B2:J3"/>
    <mergeCell ref="D12:K12"/>
    <mergeCell ref="N3:O3"/>
    <mergeCell ref="L9:L10"/>
    <mergeCell ref="M9:M10"/>
    <mergeCell ref="N9:N10"/>
    <mergeCell ref="M4:P4"/>
    <mergeCell ref="D8:D10"/>
    <mergeCell ref="E8:E10"/>
    <mergeCell ref="F8:F10"/>
    <mergeCell ref="I8:K8"/>
    <mergeCell ref="G8:H8"/>
    <mergeCell ref="G9:H10"/>
  </mergeCells>
  <hyperlinks>
    <hyperlink ref="N2" r:id="rId1" xr:uid="{43EE45C9-6B40-4055-A89E-BC74146CBA8E}"/>
    <hyperlink ref="M9:M10" r:id="rId2" display="SEATTLE" xr:uid="{8F917F87-6FEE-4A5D-8C75-BA534E99C5CE}"/>
    <hyperlink ref="N9:N10" r:id="rId3" display="PORTLAND" xr:uid="{7A1F77FA-8DA5-417A-91AE-546137F91978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2025-02-20T23:53:09Z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