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53218C60-AC06-4F17-8F8C-66154EDB51DB}" xr6:coauthVersionLast="47" xr6:coauthVersionMax="47" xr10:uidLastSave="{00000000-0000-0000-0000-000000000000}"/>
  <bookViews>
    <workbookView xWindow="31305" yWindow="765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6" i="1" l="1"/>
  <c r="N16" i="1" s="1"/>
  <c r="L18" i="1"/>
  <c r="L17" i="1"/>
  <c r="L15" i="1"/>
  <c r="L14" i="1"/>
  <c r="N14" i="1" s="1"/>
  <c r="L13" i="1"/>
  <c r="L12" i="1"/>
  <c r="L11" i="1"/>
  <c r="N11" i="1" s="1"/>
  <c r="N18" i="1"/>
  <c r="K18" i="1"/>
  <c r="J18" i="1"/>
  <c r="I18" i="1"/>
  <c r="N17" i="1"/>
  <c r="K17" i="1"/>
  <c r="J17" i="1"/>
  <c r="I17" i="1"/>
  <c r="K16" i="1"/>
  <c r="J16" i="1"/>
  <c r="I16" i="1"/>
  <c r="N15" i="1"/>
  <c r="K15" i="1"/>
  <c r="J15" i="1"/>
  <c r="I15" i="1"/>
  <c r="K14" i="1"/>
  <c r="J14" i="1"/>
  <c r="I14" i="1"/>
  <c r="N13" i="1"/>
  <c r="K13" i="1"/>
  <c r="J13" i="1"/>
  <c r="I13" i="1"/>
  <c r="N12" i="1"/>
  <c r="K12" i="1"/>
  <c r="J12" i="1"/>
  <c r="M11" i="1" l="1"/>
  <c r="M13" i="1"/>
  <c r="M15" i="1"/>
  <c r="M17" i="1"/>
  <c r="M12" i="1"/>
  <c r="M14" i="1"/>
  <c r="M16" i="1"/>
  <c r="M18" i="1"/>
</calcChain>
</file>

<file path=xl/sharedStrings.xml><?xml version="1.0" encoding="utf-8"?>
<sst xmlns="http://schemas.openxmlformats.org/spreadsheetml/2006/main" count="67" uniqueCount="52">
  <si>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</si>
  <si>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</si>
  <si>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</si>
  <si>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</si>
  <si>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</si>
  <si>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</si>
  <si>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</si>
  <si>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</si>
  <si>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</si>
  <si>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</si>
  <si>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</si>
  <si>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</si>
  <si>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</si>
  <si>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</si>
  <si>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</si>
  <si>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</si>
  <si>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</si>
  <si>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</si>
  <si>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</si>
  <si>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</si>
  <si>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</si>
  <si>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</si>
  <si>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</si>
  <si>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</si>
  <si>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</si>
  <si>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</si>
  <si>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</si>
  <si>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</si>
  <si>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</si>
  <si>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</si>
  <si>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</si>
  <si>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</si>
  <si>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MOL PREMIUM</t>
    <phoneticPr fontId="4"/>
  </si>
  <si>
    <t>GEORGE WASHINGTON BRIDGE</t>
    <phoneticPr fontId="4"/>
  </si>
  <si>
    <t>030E</t>
    <phoneticPr fontId="4"/>
  </si>
  <si>
    <t>＊10/23</t>
    <phoneticPr fontId="4"/>
  </si>
  <si>
    <t>＊10/28</t>
    <phoneticPr fontId="4"/>
  </si>
  <si>
    <t>＊10/30</t>
    <phoneticPr fontId="4"/>
  </si>
  <si>
    <t>ONE MAESTRO</t>
  </si>
  <si>
    <t>076E</t>
  </si>
  <si>
    <t xml:space="preserve">BRIGHTON </t>
  </si>
  <si>
    <t>013E</t>
  </si>
  <si>
    <t>CORNEILLE</t>
  </si>
  <si>
    <t>003E</t>
  </si>
  <si>
    <t>081E</t>
    <phoneticPr fontId="4"/>
  </si>
  <si>
    <t>031E</t>
    <phoneticPr fontId="4"/>
  </si>
  <si>
    <t xml:space="preserve">ONE MAESTRO </t>
    <phoneticPr fontId="4"/>
  </si>
  <si>
    <t>077E</t>
    <phoneticPr fontId="4"/>
  </si>
  <si>
    <t>ONE</t>
    <phoneticPr fontId="4"/>
  </si>
  <si>
    <t xml:space="preserve"> 11/08/2024</t>
  </si>
  <si>
    <t>SAN DIEGO BRIDGE</t>
  </si>
  <si>
    <t>73E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</si>
</sst>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8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0" fontId="21" fillId="0" borderId="9" xfId="1" quotePrefix="1" applyFont="1" applyBorder="1" applyAlignment="1" applyProtection="1">
      <alignment horizontal="center" vertical="center"/>
      <protection locked="0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right" vertical="center"/>
      <protection locked="0"/>
    </xf>
    <xf numFmtId="165" fontId="21" fillId="0" borderId="13" xfId="1" applyNumberFormat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1" fillId="0" borderId="14" xfId="1" quotePrefix="1" applyFont="1" applyBorder="1" applyAlignment="1" applyProtection="1">
      <alignment horizontal="center" vertical="center"/>
      <protection locked="0"/>
    </xf>
    <xf numFmtId="49" fontId="21" fillId="0" borderId="15" xfId="1" applyNumberFormat="1" applyFont="1" applyBorder="1" applyAlignment="1" applyProtection="1">
      <alignment horizontal="center" vertical="center"/>
      <protection locked="0"/>
    </xf>
    <xf numFmtId="165" fontId="20" fillId="0" borderId="16" xfId="1" applyNumberFormat="1" applyFont="1" applyBorder="1" applyAlignment="1" applyProtection="1">
      <alignment horizontal="right" vertical="center"/>
      <protection locked="0"/>
    </xf>
    <xf numFmtId="168" fontId="20" fillId="0" borderId="15" xfId="1" applyNumberFormat="1" applyFont="1" applyBorder="1" applyAlignment="1" applyProtection="1">
      <alignment horizontal="left" vertical="center"/>
      <protection locked="0"/>
    </xf>
    <xf numFmtId="165" fontId="20" fillId="0" borderId="18" xfId="1" applyNumberFormat="1" applyFont="1" applyBorder="1" applyAlignment="1" applyProtection="1">
      <alignment horizontal="center" vertical="center"/>
      <protection locked="0"/>
    </xf>
    <xf numFmtId="165" fontId="21" fillId="0" borderId="18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8" fontId="20" fillId="0" borderId="10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7" fillId="0" borderId="2" xfId="1" quotePrefix="1" applyNumberFormat="1" applyFont="1" applyBorder="1" applyAlignment="1" applyProtection="1">
      <alignment horizontal="center" vertical="center"/>
      <protection locked="0"/>
    </xf>
    <xf numFmtId="49" fontId="29" fillId="3" borderId="19" xfId="1" applyNumberFormat="1" applyFont="1" applyFill="1" applyBorder="1" applyAlignment="1">
      <alignment horizontal="center" vertical="center"/>
    </xf>
    <xf numFmtId="49" fontId="29" fillId="3" borderId="20" xfId="1" applyNumberFormat="1" applyFont="1" applyFill="1" applyBorder="1" applyAlignment="1">
      <alignment horizontal="center" vertical="center"/>
    </xf>
    <xf numFmtId="0" fontId="29" fillId="3" borderId="23" xfId="1" applyFont="1" applyFill="1" applyBorder="1" applyAlignment="1" applyProtection="1">
      <alignment horizontal="center" vertical="center"/>
      <protection locked="0"/>
    </xf>
    <xf numFmtId="0" fontId="29" fillId="5" borderId="26" xfId="1" applyFont="1" applyFill="1" applyBorder="1" applyAlignment="1" applyProtection="1">
      <alignment horizontal="center" vertical="center"/>
      <protection locked="0"/>
    </xf>
    <xf numFmtId="49" fontId="29" fillId="3" borderId="27" xfId="1" applyNumberFormat="1" applyFont="1" applyFill="1" applyBorder="1" applyAlignment="1">
      <alignment horizontal="center"/>
    </xf>
    <xf numFmtId="49" fontId="29" fillId="3" borderId="28" xfId="1" applyNumberFormat="1" applyFont="1" applyFill="1" applyBorder="1" applyAlignment="1">
      <alignment horizontal="center"/>
    </xf>
    <xf numFmtId="0" fontId="29" fillId="4" borderId="33" xfId="1" applyFont="1" applyFill="1" applyBorder="1" applyAlignment="1" applyProtection="1">
      <alignment horizontal="center" vertical="center"/>
      <protection locked="0"/>
    </xf>
    <xf numFmtId="0" fontId="29" fillId="4" borderId="34" xfId="1" applyFont="1" applyFill="1" applyBorder="1" applyAlignment="1" applyProtection="1">
      <alignment horizontal="center" vertical="center" wrapText="1"/>
      <protection locked="0"/>
    </xf>
    <xf numFmtId="0" fontId="29" fillId="4" borderId="35" xfId="1" applyFont="1" applyFill="1" applyBorder="1" applyAlignment="1" applyProtection="1">
      <alignment horizontal="center" vertical="center" wrapText="1"/>
      <protection locked="0"/>
    </xf>
    <xf numFmtId="49" fontId="29" fillId="3" borderId="37" xfId="1" applyNumberFormat="1" applyFont="1" applyFill="1" applyBorder="1" applyAlignment="1">
      <alignment horizontal="center"/>
    </xf>
    <xf numFmtId="49" fontId="29" fillId="3" borderId="38" xfId="1" applyNumberFormat="1" applyFont="1" applyFill="1" applyBorder="1" applyAlignment="1">
      <alignment horizontal="center"/>
    </xf>
    <xf numFmtId="0" fontId="29" fillId="4" borderId="38" xfId="1" applyFont="1" applyFill="1" applyBorder="1" applyAlignment="1" applyProtection="1">
      <alignment horizontal="center" vertical="center" wrapText="1"/>
      <protection locked="0"/>
    </xf>
    <xf numFmtId="0" fontId="29" fillId="4" borderId="39" xfId="1" applyFont="1" applyFill="1" applyBorder="1" applyAlignment="1" applyProtection="1">
      <alignment horizontal="center" vertical="center" wrapText="1"/>
      <protection locked="0"/>
    </xf>
    <xf numFmtId="0" fontId="29" fillId="4" borderId="43" xfId="1" applyFont="1" applyFill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left" vertical="center"/>
      <protection locked="0"/>
    </xf>
    <xf numFmtId="165" fontId="27" fillId="0" borderId="11" xfId="1" quotePrefix="1" applyNumberFormat="1" applyFont="1" applyBorder="1" applyAlignment="1" applyProtection="1">
      <alignment horizontal="center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1" fillId="0" borderId="17" xfId="1" quotePrefix="1" applyNumberFormat="1" applyFont="1" applyBorder="1" applyAlignment="1" applyProtection="1">
      <alignment horizontal="center" vertical="center"/>
      <protection locked="0"/>
    </xf>
    <xf numFmtId="0" fontId="26" fillId="0" borderId="9" xfId="1" applyFont="1" applyBorder="1" applyAlignment="1" applyProtection="1">
      <alignment horizontal="left" vertical="center"/>
      <protection locked="0"/>
    </xf>
    <xf numFmtId="165" fontId="21" fillId="0" borderId="47" xfId="1" quotePrefix="1" applyNumberFormat="1" applyFont="1" applyBorder="1" applyAlignment="1" applyProtection="1">
      <alignment horizontal="center" vertical="center"/>
      <protection locked="0"/>
    </xf>
    <xf numFmtId="165" fontId="21" fillId="0" borderId="48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165" fontId="27" fillId="0" borderId="10" xfId="1" quotePrefix="1" applyNumberFormat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left" vertical="center"/>
      <protection locked="0"/>
    </xf>
    <xf numFmtId="0" fontId="21" fillId="0" borderId="49" xfId="1" applyFont="1" applyBorder="1" applyAlignment="1" applyProtection="1">
      <alignment horizontal="left" vertical="center"/>
      <protection locked="0"/>
    </xf>
    <xf numFmtId="0" fontId="21" fillId="0" borderId="49" xfId="1" quotePrefix="1" applyFont="1" applyBorder="1" applyAlignment="1" applyProtection="1">
      <alignment horizontal="center" vertical="center"/>
      <protection locked="0"/>
    </xf>
    <xf numFmtId="165" fontId="20" fillId="0" borderId="50" xfId="1" applyNumberFormat="1" applyFont="1" applyBorder="1" applyAlignment="1" applyProtection="1">
      <alignment horizontal="right" vertical="center"/>
      <protection locked="0"/>
    </xf>
    <xf numFmtId="168" fontId="20" fillId="0" borderId="51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21" xfId="1" applyFont="1" applyFill="1" applyBorder="1" applyAlignment="1">
      <alignment horizontal="center" vertical="center" wrapText="1"/>
    </xf>
    <xf numFmtId="0" fontId="29" fillId="3" borderId="29" xfId="1" applyFont="1" applyFill="1" applyBorder="1" applyAlignment="1">
      <alignment horizontal="center" vertical="center" wrapText="1"/>
    </xf>
    <xf numFmtId="0" fontId="29" fillId="3" borderId="39" xfId="1" applyFont="1" applyFill="1" applyBorder="1" applyAlignment="1">
      <alignment horizontal="center" vertical="center" wrapText="1"/>
    </xf>
    <xf numFmtId="49" fontId="29" fillId="3" borderId="21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49" fontId="29" fillId="3" borderId="39" xfId="1" applyNumberFormat="1" applyFont="1" applyFill="1" applyBorder="1" applyAlignment="1">
      <alignment horizontal="center" vertical="center" wrapText="1"/>
    </xf>
    <xf numFmtId="49" fontId="29" fillId="3" borderId="22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40" xfId="1" applyNumberFormat="1" applyFont="1" applyFill="1" applyBorder="1" applyAlignment="1">
      <alignment horizontal="center" vertical="center" wrapText="1"/>
    </xf>
    <xf numFmtId="0" fontId="29" fillId="4" borderId="25" xfId="1" applyFont="1" applyFill="1" applyBorder="1" applyAlignment="1" applyProtection="1">
      <alignment horizontal="center" vertical="center"/>
      <protection locked="0"/>
    </xf>
    <xf numFmtId="0" fontId="29" fillId="4" borderId="24" xfId="1" applyFont="1" applyFill="1" applyBorder="1" applyAlignment="1" applyProtection="1">
      <alignment horizontal="center" vertical="center"/>
      <protection locked="0"/>
    </xf>
    <xf numFmtId="0" fontId="29" fillId="3" borderId="23" xfId="1" applyFont="1" applyFill="1" applyBorder="1" applyAlignment="1">
      <alignment horizontal="center" vertical="center"/>
    </xf>
    <xf numFmtId="0" fontId="29" fillId="3" borderId="24" xfId="1" applyFont="1" applyFill="1" applyBorder="1" applyAlignment="1">
      <alignment horizontal="center" vertical="center"/>
    </xf>
    <xf numFmtId="0" fontId="29" fillId="3" borderId="31" xfId="1" applyFont="1" applyFill="1" applyBorder="1" applyAlignment="1" applyProtection="1">
      <alignment horizontal="center" vertical="center" wrapText="1"/>
      <protection locked="0"/>
    </xf>
    <xf numFmtId="0" fontId="29" fillId="3" borderId="32" xfId="1" applyFont="1" applyFill="1" applyBorder="1" applyAlignment="1" applyProtection="1">
      <alignment horizontal="center" vertical="center" wrapText="1"/>
      <protection locked="0"/>
    </xf>
    <xf numFmtId="0" fontId="29" fillId="3" borderId="41" xfId="1" applyFont="1" applyFill="1" applyBorder="1" applyAlignment="1" applyProtection="1">
      <alignment horizontal="center" vertical="center" wrapText="1"/>
      <protection locked="0"/>
    </xf>
    <xf numFmtId="0" fontId="29" fillId="3" borderId="42" xfId="1" applyFont="1" applyFill="1" applyBorder="1" applyAlignment="1" applyProtection="1">
      <alignment horizontal="center" vertical="center" wrapText="1"/>
      <protection locked="0"/>
    </xf>
    <xf numFmtId="164" fontId="22" fillId="0" borderId="1" xfId="2" applyNumberFormat="1" applyFont="1" applyAlignment="1">
      <alignment horizontal="left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5" borderId="36" xfId="3" applyFont="1" applyFill="1" applyBorder="1" applyAlignment="1" applyProtection="1">
      <alignment horizontal="center" vertical="center" wrapText="1"/>
      <protection locked="0"/>
    </xf>
    <xf numFmtId="0" fontId="29" fillId="5" borderId="44" xfId="3" applyFont="1" applyFill="1" applyBorder="1" applyAlignment="1" applyProtection="1">
      <alignment horizontal="center" vertical="center" wrapText="1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M21" sqref="M2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07"/>
      <c r="E1" s="10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9" t="s">
        <v>0</v>
      </c>
      <c r="C2" s="108"/>
      <c r="D2" s="108"/>
      <c r="E2" s="108"/>
      <c r="F2" s="108"/>
      <c r="G2" s="108"/>
      <c r="H2" s="108"/>
      <c r="I2" s="108"/>
      <c r="J2" s="108"/>
      <c r="K2" s="4"/>
      <c r="N2" s="61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8"/>
      <c r="C3" s="108"/>
      <c r="D3" s="108"/>
      <c r="E3" s="108"/>
      <c r="F3" s="108"/>
      <c r="G3" s="108"/>
      <c r="H3" s="108"/>
      <c r="I3" s="108"/>
      <c r="J3" s="108"/>
      <c r="K3" s="4"/>
      <c r="N3" s="128" t="s">
        <v>49</v>
      </c>
      <c r="O3" s="12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0"/>
      <c r="N4" s="108"/>
      <c r="O4" s="108"/>
      <c r="P4" s="108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8"/>
      <c r="C8" s="79"/>
      <c r="D8" s="111" t="s">
        <v>19</v>
      </c>
      <c r="E8" s="114" t="s">
        <v>20</v>
      </c>
      <c r="F8" s="117" t="s">
        <v>21</v>
      </c>
      <c r="G8" s="122" t="s">
        <v>22</v>
      </c>
      <c r="H8" s="123"/>
      <c r="I8" s="120" t="s">
        <v>23</v>
      </c>
      <c r="J8" s="120"/>
      <c r="K8" s="121"/>
      <c r="L8" s="80" t="s">
        <v>24</v>
      </c>
      <c r="M8" s="81" t="s">
        <v>24</v>
      </c>
      <c r="N8" s="8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82"/>
      <c r="C9" s="83"/>
      <c r="D9" s="112"/>
      <c r="E9" s="115"/>
      <c r="F9" s="118"/>
      <c r="G9" s="124" t="s">
        <v>25</v>
      </c>
      <c r="H9" s="125"/>
      <c r="I9" s="84" t="s">
        <v>26</v>
      </c>
      <c r="J9" s="85" t="s">
        <v>27</v>
      </c>
      <c r="K9" s="86" t="s">
        <v>28</v>
      </c>
      <c r="L9" s="129" t="s">
        <v>29</v>
      </c>
      <c r="M9" s="131" t="s">
        <v>30</v>
      </c>
      <c r="N9" s="131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7"/>
      <c r="C10" s="88" t="s">
        <v>3</v>
      </c>
      <c r="D10" s="113"/>
      <c r="E10" s="116"/>
      <c r="F10" s="119"/>
      <c r="G10" s="126"/>
      <c r="H10" s="127"/>
      <c r="I10" s="89" t="s">
        <v>28</v>
      </c>
      <c r="J10" s="90" t="s">
        <v>27</v>
      </c>
      <c r="K10" s="91" t="s">
        <v>28</v>
      </c>
      <c r="L10" s="130"/>
      <c r="M10" s="132"/>
      <c r="N10" s="13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62"/>
      <c r="C11" s="39">
        <v>44</v>
      </c>
      <c r="D11" s="97" t="s">
        <v>33</v>
      </c>
      <c r="E11" s="50" t="s">
        <v>34</v>
      </c>
      <c r="F11" s="42" t="s">
        <v>18</v>
      </c>
      <c r="G11" s="43">
        <v>45602</v>
      </c>
      <c r="H11" s="65">
        <v>45608</v>
      </c>
      <c r="I11" s="93" t="s">
        <v>35</v>
      </c>
      <c r="J11" s="77" t="s">
        <v>36</v>
      </c>
      <c r="K11" s="101" t="s">
        <v>36</v>
      </c>
      <c r="L11" s="45">
        <f>H11+11</f>
        <v>45619</v>
      </c>
      <c r="M11" s="46">
        <f t="shared" ref="M11:M18" si="0">L11+3</f>
        <v>45622</v>
      </c>
      <c r="N11" s="46">
        <f t="shared" ref="N11:N18" si="1">L11+6</f>
        <v>45625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62"/>
      <c r="C12" s="49">
        <v>45</v>
      </c>
      <c r="D12" s="40" t="s">
        <v>38</v>
      </c>
      <c r="E12" s="41" t="s">
        <v>39</v>
      </c>
      <c r="F12" s="42" t="s">
        <v>18</v>
      </c>
      <c r="G12" s="43">
        <v>45609</v>
      </c>
      <c r="H12" s="65">
        <v>45617</v>
      </c>
      <c r="I12" s="93" t="s">
        <v>37</v>
      </c>
      <c r="J12" s="48">
        <f t="shared" ref="J12:J18" si="2">WORKDAY(G12,-6)</f>
        <v>45601</v>
      </c>
      <c r="K12" s="44">
        <f t="shared" ref="K12:K18" si="3">WORKDAY(G12,-6)</f>
        <v>45601</v>
      </c>
      <c r="L12" s="45">
        <f t="shared" ref="L12:L18" si="4">H12+11</f>
        <v>45628</v>
      </c>
      <c r="M12" s="46">
        <f t="shared" si="0"/>
        <v>45631</v>
      </c>
      <c r="N12" s="46">
        <f t="shared" si="1"/>
        <v>45634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63"/>
      <c r="C13" s="49">
        <v>46</v>
      </c>
      <c r="D13" s="40" t="s">
        <v>40</v>
      </c>
      <c r="E13" s="41" t="s">
        <v>41</v>
      </c>
      <c r="F13" s="42" t="s">
        <v>18</v>
      </c>
      <c r="G13" s="43">
        <v>45616</v>
      </c>
      <c r="H13" s="65">
        <v>45620</v>
      </c>
      <c r="I13" s="47">
        <f t="shared" ref="I13:I18" si="5">WORKDAY(G13,-9)</f>
        <v>45603</v>
      </c>
      <c r="J13" s="48">
        <f t="shared" si="2"/>
        <v>45608</v>
      </c>
      <c r="K13" s="44">
        <f t="shared" si="3"/>
        <v>45608</v>
      </c>
      <c r="L13" s="45">
        <f t="shared" si="4"/>
        <v>45631</v>
      </c>
      <c r="M13" s="46">
        <f t="shared" si="0"/>
        <v>45634</v>
      </c>
      <c r="N13" s="46">
        <f t="shared" si="1"/>
        <v>45637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63"/>
      <c r="C14" s="49">
        <v>47</v>
      </c>
      <c r="D14" s="102" t="s">
        <v>42</v>
      </c>
      <c r="E14" s="50" t="s">
        <v>43</v>
      </c>
      <c r="F14" s="51" t="s">
        <v>18</v>
      </c>
      <c r="G14" s="52">
        <v>45623</v>
      </c>
      <c r="H14" s="66">
        <v>45629</v>
      </c>
      <c r="I14" s="98">
        <f t="shared" si="5"/>
        <v>45610</v>
      </c>
      <c r="J14" s="99">
        <f t="shared" si="2"/>
        <v>45615</v>
      </c>
      <c r="K14" s="100">
        <f t="shared" si="3"/>
        <v>45615</v>
      </c>
      <c r="L14" s="45">
        <f t="shared" si="4"/>
        <v>45640</v>
      </c>
      <c r="M14" s="53">
        <f t="shared" si="0"/>
        <v>45643</v>
      </c>
      <c r="N14" s="53">
        <f t="shared" si="1"/>
        <v>45646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62"/>
      <c r="C15" s="39">
        <v>48</v>
      </c>
      <c r="D15" s="40" t="s">
        <v>32</v>
      </c>
      <c r="E15" s="41" t="s">
        <v>44</v>
      </c>
      <c r="F15" s="42" t="s">
        <v>18</v>
      </c>
      <c r="G15" s="43">
        <v>45630</v>
      </c>
      <c r="H15" s="65">
        <v>45639</v>
      </c>
      <c r="I15" s="47">
        <f t="shared" si="5"/>
        <v>45617</v>
      </c>
      <c r="J15" s="48">
        <f t="shared" si="2"/>
        <v>45622</v>
      </c>
      <c r="K15" s="44">
        <f t="shared" si="3"/>
        <v>45622</v>
      </c>
      <c r="L15" s="45">
        <f t="shared" si="4"/>
        <v>45650</v>
      </c>
      <c r="M15" s="46">
        <f t="shared" si="0"/>
        <v>45653</v>
      </c>
      <c r="N15" s="46">
        <f t="shared" si="1"/>
        <v>45656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62"/>
      <c r="C16" s="49">
        <v>49</v>
      </c>
      <c r="D16" s="103" t="s">
        <v>50</v>
      </c>
      <c r="E16" s="104" t="s">
        <v>51</v>
      </c>
      <c r="F16" s="42" t="s">
        <v>18</v>
      </c>
      <c r="G16" s="105">
        <v>45637</v>
      </c>
      <c r="H16" s="106">
        <v>45647</v>
      </c>
      <c r="I16" s="47">
        <f t="shared" si="5"/>
        <v>45624</v>
      </c>
      <c r="J16" s="48">
        <f t="shared" si="2"/>
        <v>45629</v>
      </c>
      <c r="K16" s="44">
        <f t="shared" si="3"/>
        <v>45629</v>
      </c>
      <c r="L16" s="45">
        <f>H16+13</f>
        <v>45660</v>
      </c>
      <c r="M16" s="46">
        <f t="shared" si="0"/>
        <v>45663</v>
      </c>
      <c r="N16" s="46">
        <f t="shared" si="1"/>
        <v>45666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63"/>
      <c r="C17" s="49">
        <v>50</v>
      </c>
      <c r="D17" s="97" t="s">
        <v>33</v>
      </c>
      <c r="E17" s="50" t="s">
        <v>45</v>
      </c>
      <c r="F17" s="42" t="s">
        <v>18</v>
      </c>
      <c r="G17" s="43">
        <v>45644</v>
      </c>
      <c r="H17" s="65">
        <v>45656</v>
      </c>
      <c r="I17" s="47">
        <f t="shared" si="5"/>
        <v>45631</v>
      </c>
      <c r="J17" s="48">
        <f t="shared" si="2"/>
        <v>45636</v>
      </c>
      <c r="K17" s="44">
        <f t="shared" si="3"/>
        <v>45636</v>
      </c>
      <c r="L17" s="45">
        <f t="shared" si="4"/>
        <v>45667</v>
      </c>
      <c r="M17" s="46">
        <f t="shared" si="0"/>
        <v>45670</v>
      </c>
      <c r="N17" s="46">
        <f t="shared" si="1"/>
        <v>45673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63"/>
      <c r="C18" s="49">
        <v>51</v>
      </c>
      <c r="D18" s="102" t="s">
        <v>46</v>
      </c>
      <c r="E18" s="50" t="s">
        <v>47</v>
      </c>
      <c r="F18" s="51" t="s">
        <v>48</v>
      </c>
      <c r="G18" s="52">
        <v>45651</v>
      </c>
      <c r="H18" s="66">
        <v>45660</v>
      </c>
      <c r="I18" s="47">
        <f t="shared" si="5"/>
        <v>45638</v>
      </c>
      <c r="J18" s="48">
        <f t="shared" si="2"/>
        <v>45643</v>
      </c>
      <c r="K18" s="44">
        <f t="shared" si="3"/>
        <v>45643</v>
      </c>
      <c r="L18" s="45">
        <f t="shared" si="4"/>
        <v>45671</v>
      </c>
      <c r="M18" s="46">
        <f t="shared" si="0"/>
        <v>45674</v>
      </c>
      <c r="N18" s="46">
        <f t="shared" si="1"/>
        <v>45677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64"/>
      <c r="C19" s="54">
        <v>52</v>
      </c>
      <c r="D19" s="92"/>
      <c r="E19" s="55"/>
      <c r="F19" s="56" t="s">
        <v>18</v>
      </c>
      <c r="G19" s="57"/>
      <c r="H19" s="58"/>
      <c r="I19" s="94"/>
      <c r="J19" s="95"/>
      <c r="K19" s="96"/>
      <c r="L19" s="59"/>
      <c r="M19" s="60"/>
      <c r="N19" s="60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67"/>
      <c r="C20" s="68"/>
      <c r="D20" s="69"/>
      <c r="E20" s="70"/>
      <c r="F20" s="71"/>
      <c r="G20" s="72"/>
      <c r="H20" s="73"/>
      <c r="I20" s="74"/>
      <c r="J20" s="74"/>
      <c r="K20" s="74"/>
      <c r="L20" s="75"/>
      <c r="M20" s="76"/>
      <c r="N20" s="76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67"/>
      <c r="C21" s="68"/>
      <c r="D21" s="69"/>
      <c r="E21" s="70"/>
      <c r="F21" s="71"/>
      <c r="G21" s="72"/>
      <c r="H21" s="73"/>
      <c r="I21" s="74"/>
      <c r="J21" s="74"/>
      <c r="K21" s="74"/>
      <c r="L21" s="75"/>
      <c r="M21" s="76"/>
      <c r="N21" s="76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3">
    <mergeCell ref="D1:E1"/>
    <mergeCell ref="B2:J3"/>
    <mergeCell ref="M4:P4"/>
    <mergeCell ref="D8:D10"/>
    <mergeCell ref="E8:E10"/>
    <mergeCell ref="F8:F10"/>
    <mergeCell ref="I8:K8"/>
    <mergeCell ref="G8:H8"/>
    <mergeCell ref="G9:H10"/>
    <mergeCell ref="N3:O3"/>
    <mergeCell ref="L9:L10"/>
    <mergeCell ref="M9:M10"/>
    <mergeCell ref="N9:N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2024-11-11T23:27:55Z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