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EB8A38A5-2389-4529-8227-8E5F4DBBA3DC}" xr6:coauthVersionLast="47" xr6:coauthVersionMax="47" xr10:uidLastSave="{00000000-0000-0000-0000-000000000000}"/>
  <bookViews>
    <workbookView xWindow="30960" yWindow="420" windowWidth="24555" windowHeight="13395" xr2:uid="{00000000-000D-0000-FFFF-FFFF00000000}"/>
  </bookViews>
  <sheets>
    <sheet name="SMZ,YOK,TYO-SEA" sheetId="1" r:id="rId1"/>
  </sheets>
  <calcPr calcId="191029"/>
</workbook>
</file>

<file path=xl/calcChain.xml><?xml version="1.0" encoding="utf-8"?>
<calcChain xmlns="http://schemas.openxmlformats.org/spreadsheetml/2006/main">
  <c r="L16" i="1" l="1"/>
  <c r="M16" i="1" s="1"/>
  <c r="L12" i="1"/>
  <c r="N12" i="1" s="1"/>
  <c r="L13" i="1"/>
  <c r="N13" i="1" s="1"/>
  <c r="L14" i="1"/>
  <c r="N14" i="1" s="1"/>
  <c r="L15" i="1"/>
  <c r="N15" i="1" s="1"/>
  <c r="L17" i="1"/>
  <c r="N17" i="1" s="1"/>
  <c r="L18" i="1"/>
  <c r="M18" i="1" s="1"/>
  <c r="L11" i="1"/>
  <c r="N11" i="1" s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M17" i="1" l="1"/>
  <c r="M13" i="1"/>
  <c r="M15" i="1"/>
  <c r="N18" i="1"/>
  <c r="M11" i="1"/>
  <c r="M14" i="1"/>
  <c r="N16" i="1"/>
  <c r="M12" i="1"/>
</calcChain>
</file>

<file path=xl/sharedStrings.xml><?xml version="1.0" encoding="utf-8"?>
<sst xmlns="http://schemas.openxmlformats.org/spreadsheetml/2006/main" count="67" uniqueCount="53">
  <si>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</si>
  <si>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</si>
  <si>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</si>
  <si>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</si>
  <si>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</si>
  <si>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</si>
  <si>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</si>
  <si>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</si>
  <si>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</si>
  <si>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</si>
  <si>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</si>
  <si>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</si>
  <si>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</si>
  <si>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</si>
  <si>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</si>
  <si>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</si>
  <si>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</si>
  <si>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</si>
  <si>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</si>
  <si>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GEORGE WASHINGTON BRIDGE</t>
    <phoneticPr fontId="4"/>
  </si>
  <si>
    <t>MOL PREMIUM</t>
    <phoneticPr fontId="4"/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</si>
  <si>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</si>
  <si>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</si>
  <si>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</si>
  <si>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</si>
  <si>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</si>
  <si>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</si>
  <si>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</si>
  <si>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</si>
  <si>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</si>
  <si>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</si>
  <si>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</si>
  <si>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</si>
  <si>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</si>
  <si>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030E</t>
    <phoneticPr fontId="4"/>
  </si>
  <si>
    <t>＊10/25</t>
    <phoneticPr fontId="4"/>
  </si>
  <si>
    <t>＊10/29</t>
    <phoneticPr fontId="4"/>
  </si>
  <si>
    <t>＊10/30</t>
    <phoneticPr fontId="4"/>
  </si>
  <si>
    <t>＊11/01</t>
    <phoneticPr fontId="4"/>
  </si>
  <si>
    <t>ONE MAESTRO</t>
  </si>
  <si>
    <t>076E</t>
  </si>
  <si>
    <t xml:space="preserve">BRIGHTON </t>
  </si>
  <si>
    <t>013E</t>
  </si>
  <si>
    <t>CORNEILLE</t>
  </si>
  <si>
    <t>003E</t>
  </si>
  <si>
    <t>081E</t>
    <phoneticPr fontId="4"/>
  </si>
  <si>
    <t>ONE</t>
    <phoneticPr fontId="4"/>
  </si>
  <si>
    <t xml:space="preserve"> </t>
  </si>
  <si>
    <t>031E</t>
    <phoneticPr fontId="4"/>
  </si>
  <si>
    <t xml:space="preserve">ONE MAESTRO </t>
    <phoneticPr fontId="4"/>
  </si>
  <si>
    <t>077E</t>
    <phoneticPr fontId="4"/>
  </si>
  <si>
    <t>SAN DIEGO BRIDGE</t>
  </si>
  <si>
    <t>73E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</si>
</sst>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1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4" xfId="1" applyFont="1" applyBorder="1" applyAlignment="1" applyProtection="1">
      <alignment horizontal="center" vertical="center"/>
      <protection locked="0"/>
    </xf>
    <xf numFmtId="0" fontId="21" fillId="0" borderId="9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165" fontId="20" fillId="0" borderId="4" xfId="1" applyNumberFormat="1" applyFont="1" applyBorder="1" applyAlignment="1" applyProtection="1">
      <alignment horizontal="right" vertical="center"/>
      <protection locked="0"/>
    </xf>
    <xf numFmtId="168" fontId="20" fillId="0" borderId="3" xfId="1" applyNumberFormat="1" applyFont="1" applyBorder="1" applyAlignment="1" applyProtection="1">
      <alignment horizontal="left" vertical="center"/>
      <protection locked="0"/>
    </xf>
    <xf numFmtId="165" fontId="21" fillId="0" borderId="2" xfId="1" quotePrefix="1" applyNumberFormat="1" applyFont="1" applyBorder="1" applyAlignment="1" applyProtection="1">
      <alignment horizontal="center" vertical="center"/>
      <protection locked="0"/>
    </xf>
    <xf numFmtId="165" fontId="21" fillId="0" borderId="5" xfId="1" quotePrefix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center" vertical="center"/>
      <protection locked="0"/>
    </xf>
    <xf numFmtId="165" fontId="21" fillId="0" borderId="6" xfId="1" applyNumberFormat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21" fillId="0" borderId="2" xfId="1" quotePrefix="1" applyFont="1" applyBorder="1" applyAlignment="1" applyProtection="1">
      <alignment horizontal="center" vertic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21" fillId="0" borderId="7" xfId="1" quotePrefix="1" applyFont="1" applyBorder="1" applyAlignment="1" applyProtection="1">
      <alignment horizontal="center" vertical="center"/>
      <protection locked="0"/>
    </xf>
    <xf numFmtId="49" fontId="21" fillId="0" borderId="8" xfId="1" applyNumberFormat="1" applyFont="1" applyBorder="1" applyAlignment="1" applyProtection="1">
      <alignment horizontal="center" vertical="center"/>
      <protection locked="0"/>
    </xf>
    <xf numFmtId="165" fontId="20" fillId="0" borderId="9" xfId="1" applyNumberFormat="1" applyFont="1" applyBorder="1" applyAlignment="1" applyProtection="1">
      <alignment horizontal="right" vertical="center"/>
      <protection locked="0"/>
    </xf>
    <xf numFmtId="168" fontId="20" fillId="0" borderId="8" xfId="1" applyNumberFormat="1" applyFont="1" applyBorder="1" applyAlignment="1" applyProtection="1">
      <alignment horizontal="left" vertical="center"/>
      <protection locked="0"/>
    </xf>
    <xf numFmtId="165" fontId="21" fillId="0" borderId="11" xfId="1" applyNumberFormat="1" applyFont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1" fillId="0" borderId="12" xfId="1" quotePrefix="1" applyFont="1" applyBorder="1" applyAlignment="1" applyProtection="1">
      <alignment horizontal="center" vertical="center"/>
      <protection locked="0"/>
    </xf>
    <xf numFmtId="49" fontId="21" fillId="0" borderId="13" xfId="1" applyNumberFormat="1" applyFont="1" applyBorder="1" applyAlignment="1" applyProtection="1">
      <alignment horizontal="center" vertical="center"/>
      <protection locked="0"/>
    </xf>
    <xf numFmtId="165" fontId="20" fillId="0" borderId="14" xfId="1" applyNumberFormat="1" applyFont="1" applyBorder="1" applyAlignment="1" applyProtection="1">
      <alignment horizontal="right" vertical="center"/>
      <protection locked="0"/>
    </xf>
    <xf numFmtId="168" fontId="20" fillId="0" borderId="13" xfId="1" applyNumberFormat="1" applyFont="1" applyBorder="1" applyAlignment="1" applyProtection="1">
      <alignment horizontal="left" vertical="center"/>
      <protection locked="0"/>
    </xf>
    <xf numFmtId="165" fontId="20" fillId="0" borderId="16" xfId="1" applyNumberFormat="1" applyFont="1" applyBorder="1" applyAlignment="1" applyProtection="1">
      <alignment horizontal="center" vertical="center"/>
      <protection locked="0"/>
    </xf>
    <xf numFmtId="165" fontId="21" fillId="0" borderId="16" xfId="1" applyNumberFormat="1" applyFont="1" applyBorder="1" applyAlignment="1" applyProtection="1">
      <alignment horizontal="center" vertical="center"/>
      <protection locked="0"/>
    </xf>
    <xf numFmtId="165" fontId="20" fillId="0" borderId="4" xfId="1" quotePrefix="1" applyNumberFormat="1" applyFont="1" applyBorder="1" applyAlignment="1" applyProtection="1">
      <alignment horizontal="center" vertical="center"/>
      <protection locked="0"/>
    </xf>
    <xf numFmtId="0" fontId="21" fillId="0" borderId="14" xfId="1" applyFont="1" applyBorder="1" applyAlignment="1" applyProtection="1">
      <alignment horizontal="center" vertical="center"/>
      <protection locked="0"/>
    </xf>
    <xf numFmtId="49" fontId="30" fillId="3" borderId="17" xfId="1" applyNumberFormat="1" applyFont="1" applyFill="1" applyBorder="1" applyAlignment="1">
      <alignment horizontal="center" vertical="center"/>
    </xf>
    <xf numFmtId="49" fontId="30" fillId="3" borderId="18" xfId="1" applyNumberFormat="1" applyFont="1" applyFill="1" applyBorder="1" applyAlignment="1">
      <alignment horizontal="center" vertical="center"/>
    </xf>
    <xf numFmtId="0" fontId="30" fillId="3" borderId="20" xfId="1" applyFont="1" applyFill="1" applyBorder="1" applyAlignment="1" applyProtection="1">
      <alignment horizontal="center" vertical="center"/>
      <protection locked="0"/>
    </xf>
    <xf numFmtId="0" fontId="30" fillId="5" borderId="23" xfId="1" applyFont="1" applyFill="1" applyBorder="1" applyAlignment="1" applyProtection="1">
      <alignment horizontal="center" vertical="center"/>
      <protection locked="0"/>
    </xf>
    <xf numFmtId="49" fontId="30" fillId="3" borderId="24" xfId="1" applyNumberFormat="1" applyFont="1" applyFill="1" applyBorder="1" applyAlignment="1">
      <alignment horizontal="center"/>
    </xf>
    <xf numFmtId="49" fontId="30" fillId="3" borderId="25" xfId="1" applyNumberFormat="1" applyFont="1" applyFill="1" applyBorder="1" applyAlignment="1">
      <alignment horizontal="center"/>
    </xf>
    <xf numFmtId="0" fontId="30" fillId="4" borderId="29" xfId="1" applyFont="1" applyFill="1" applyBorder="1" applyAlignment="1" applyProtection="1">
      <alignment horizontal="center" vertical="center" wrapText="1"/>
      <protection locked="0"/>
    </xf>
    <xf numFmtId="0" fontId="30" fillId="4" borderId="30" xfId="1" applyFont="1" applyFill="1" applyBorder="1" applyAlignment="1" applyProtection="1">
      <alignment horizontal="center" vertical="center" wrapText="1"/>
      <protection locked="0"/>
    </xf>
    <xf numFmtId="0" fontId="30" fillId="4" borderId="31" xfId="1" applyFont="1" applyFill="1" applyBorder="1" applyAlignment="1" applyProtection="1">
      <alignment horizontal="center" vertical="center" wrapText="1"/>
      <protection locked="0"/>
    </xf>
    <xf numFmtId="49" fontId="30" fillId="3" borderId="33" xfId="1" applyNumberFormat="1" applyFont="1" applyFill="1" applyBorder="1" applyAlignment="1">
      <alignment horizontal="center"/>
    </xf>
    <xf numFmtId="49" fontId="30" fillId="3" borderId="34" xfId="1" applyNumberFormat="1" applyFont="1" applyFill="1" applyBorder="1" applyAlignment="1">
      <alignment horizontal="center"/>
    </xf>
    <xf numFmtId="0" fontId="30" fillId="4" borderId="34" xfId="1" applyFont="1" applyFill="1" applyBorder="1" applyAlignment="1" applyProtection="1">
      <alignment horizontal="center" vertical="center" wrapText="1"/>
      <protection locked="0"/>
    </xf>
    <xf numFmtId="0" fontId="30" fillId="4" borderId="35" xfId="1" applyFont="1" applyFill="1" applyBorder="1" applyAlignment="1" applyProtection="1">
      <alignment horizontal="center" vertical="center" wrapText="1"/>
      <protection locked="0"/>
    </xf>
    <xf numFmtId="0" fontId="30" fillId="4" borderId="38" xfId="1" applyFont="1" applyFill="1" applyBorder="1" applyAlignment="1" applyProtection="1">
      <alignment horizontal="center" vertical="center" wrapText="1"/>
      <protection locked="0"/>
    </xf>
    <xf numFmtId="0" fontId="21" fillId="0" borderId="12" xfId="1" applyFont="1" applyBorder="1" applyAlignment="1" applyProtection="1">
      <alignment horizontal="left" vertical="center"/>
      <protection locked="0"/>
    </xf>
    <xf numFmtId="165" fontId="29" fillId="0" borderId="9" xfId="1" quotePrefix="1" applyNumberFormat="1" applyFont="1" applyBorder="1" applyAlignment="1" applyProtection="1">
      <alignment horizontal="center" vertical="center"/>
      <protection locked="0"/>
    </xf>
    <xf numFmtId="165" fontId="29" fillId="0" borderId="7" xfId="1" quotePrefix="1" applyNumberFormat="1" applyFont="1" applyBorder="1" applyAlignment="1" applyProtection="1">
      <alignment horizontal="center" vertical="center"/>
      <protection locked="0"/>
    </xf>
    <xf numFmtId="165" fontId="29" fillId="0" borderId="10" xfId="1" quotePrefix="1" applyNumberFormat="1" applyFont="1" applyBorder="1" applyAlignment="1" applyProtection="1">
      <alignment horizontal="center" vertical="center"/>
      <protection locked="0"/>
    </xf>
    <xf numFmtId="165" fontId="20" fillId="0" borderId="14" xfId="1" quotePrefix="1" applyNumberFormat="1" applyFont="1" applyBorder="1" applyAlignment="1" applyProtection="1">
      <alignment horizontal="center" vertical="center"/>
      <protection locked="0"/>
    </xf>
    <xf numFmtId="165" fontId="21" fillId="0" borderId="12" xfId="1" quotePrefix="1" applyNumberFormat="1" applyFont="1" applyBorder="1" applyAlignment="1" applyProtection="1">
      <alignment horizontal="center" vertical="center"/>
      <protection locked="0"/>
    </xf>
    <xf numFmtId="165" fontId="21" fillId="0" borderId="15" xfId="1" quotePrefix="1" applyNumberFormat="1" applyFont="1" applyBorder="1" applyAlignment="1" applyProtection="1">
      <alignment horizontal="center" vertical="center"/>
      <protection locked="0"/>
    </xf>
    <xf numFmtId="0" fontId="28" fillId="0" borderId="7" xfId="1" applyFont="1" applyBorder="1" applyAlignment="1" applyProtection="1">
      <alignment horizontal="left" vertical="center"/>
      <protection locked="0"/>
    </xf>
    <xf numFmtId="165" fontId="20" fillId="0" borderId="9" xfId="1" quotePrefix="1" applyNumberFormat="1" applyFont="1" applyBorder="1" applyAlignment="1" applyProtection="1">
      <alignment horizontal="center" vertical="center"/>
      <protection locked="0"/>
    </xf>
    <xf numFmtId="165" fontId="21" fillId="0" borderId="7" xfId="1" quotePrefix="1" applyNumberFormat="1" applyFont="1" applyBorder="1" applyAlignment="1" applyProtection="1">
      <alignment horizontal="center" vertical="center"/>
      <protection locked="0"/>
    </xf>
    <xf numFmtId="165" fontId="21" fillId="0" borderId="10" xfId="1" quotePrefix="1" applyNumberFormat="1" applyFont="1" applyBorder="1" applyAlignment="1" applyProtection="1">
      <alignment horizontal="center" vertical="center"/>
      <protection locked="0"/>
    </xf>
    <xf numFmtId="0" fontId="21" fillId="0" borderId="7" xfId="1" applyFont="1" applyBorder="1" applyAlignment="1" applyProtection="1">
      <alignment horizontal="left" vertical="center"/>
      <protection locked="0"/>
    </xf>
    <xf numFmtId="0" fontId="20" fillId="0" borderId="26" xfId="1" applyFont="1" applyBorder="1" applyAlignment="1" applyProtection="1">
      <alignment horizontal="center" vertical="center"/>
      <protection locked="0"/>
    </xf>
    <xf numFmtId="0" fontId="21" fillId="0" borderId="42" xfId="1" applyFont="1" applyBorder="1" applyAlignment="1" applyProtection="1">
      <alignment horizontal="left" vertical="center"/>
      <protection locked="0"/>
    </xf>
    <xf numFmtId="0" fontId="21" fillId="0" borderId="42" xfId="1" quotePrefix="1" applyFont="1" applyBorder="1" applyAlignment="1" applyProtection="1">
      <alignment horizontal="center" vertical="center"/>
      <protection locked="0"/>
    </xf>
    <xf numFmtId="49" fontId="21" fillId="0" borderId="43" xfId="1" applyNumberFormat="1" applyFont="1" applyBorder="1" applyAlignment="1" applyProtection="1">
      <alignment horizontal="center" vertical="center"/>
      <protection locked="0"/>
    </xf>
    <xf numFmtId="165" fontId="20" fillId="0" borderId="44" xfId="1" applyNumberFormat="1" applyFont="1" applyBorder="1" applyAlignment="1" applyProtection="1">
      <alignment horizontal="right" vertical="center"/>
      <protection locked="0"/>
    </xf>
    <xf numFmtId="168" fontId="20" fillId="0" borderId="43" xfId="1" applyNumberFormat="1" applyFont="1" applyBorder="1" applyAlignment="1" applyProtection="1">
      <alignment horizontal="left" vertical="center"/>
      <protection locked="0"/>
    </xf>
    <xf numFmtId="165" fontId="21" fillId="0" borderId="42" xfId="1" quotePrefix="1" applyNumberFormat="1" applyFont="1" applyBorder="1" applyAlignment="1" applyProtection="1">
      <alignment horizontal="center" vertical="center"/>
      <protection locked="0"/>
    </xf>
    <xf numFmtId="165" fontId="21" fillId="0" borderId="45" xfId="1" quotePrefix="1" applyNumberFormat="1" applyFont="1" applyBorder="1" applyAlignment="1" applyProtection="1">
      <alignment horizontal="center" vertical="center"/>
      <protection locked="0"/>
    </xf>
    <xf numFmtId="165" fontId="21" fillId="0" borderId="46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30" fillId="3" borderId="19" xfId="1" applyFont="1" applyFill="1" applyBorder="1" applyAlignment="1">
      <alignment horizontal="center" vertical="center" wrapText="1"/>
    </xf>
    <xf numFmtId="0" fontId="30" fillId="3" borderId="26" xfId="1" applyFont="1" applyFill="1" applyBorder="1" applyAlignment="1">
      <alignment horizontal="center" vertical="center" wrapText="1"/>
    </xf>
    <xf numFmtId="0" fontId="30" fillId="3" borderId="35" xfId="1" applyFont="1" applyFill="1" applyBorder="1" applyAlignment="1">
      <alignment horizontal="center" vertical="center" wrapText="1"/>
    </xf>
    <xf numFmtId="49" fontId="30" fillId="3" borderId="19" xfId="1" applyNumberFormat="1" applyFont="1" applyFill="1" applyBorder="1" applyAlignment="1">
      <alignment horizontal="center" vertical="center" wrapText="1"/>
    </xf>
    <xf numFmtId="49" fontId="30" fillId="3" borderId="26" xfId="1" applyNumberFormat="1" applyFont="1" applyFill="1" applyBorder="1" applyAlignment="1">
      <alignment horizontal="center" vertical="center" wrapText="1"/>
    </xf>
    <xf numFmtId="49" fontId="30" fillId="3" borderId="35" xfId="1" applyNumberFormat="1" applyFont="1" applyFill="1" applyBorder="1" applyAlignment="1">
      <alignment horizontal="center" vertical="center" wrapText="1"/>
    </xf>
    <xf numFmtId="49" fontId="30" fillId="3" borderId="40" xfId="1" applyNumberFormat="1" applyFont="1" applyFill="1" applyBorder="1" applyAlignment="1">
      <alignment horizontal="center" vertical="center" wrapText="1"/>
    </xf>
    <xf numFmtId="49" fontId="30" fillId="3" borderId="41" xfId="1" applyNumberFormat="1" applyFont="1" applyFill="1" applyBorder="1" applyAlignment="1">
      <alignment horizontal="center" vertical="center" wrapText="1"/>
    </xf>
    <xf numFmtId="49" fontId="30" fillId="3" borderId="38" xfId="1" applyNumberFormat="1" applyFont="1" applyFill="1" applyBorder="1" applyAlignment="1">
      <alignment horizontal="center" vertical="center" wrapText="1"/>
    </xf>
    <xf numFmtId="0" fontId="30" fillId="4" borderId="20" xfId="1" applyFont="1" applyFill="1" applyBorder="1" applyAlignment="1" applyProtection="1">
      <alignment horizontal="center" vertical="center"/>
      <protection locked="0"/>
    </xf>
    <xf numFmtId="0" fontId="30" fillId="4" borderId="22" xfId="1" applyFont="1" applyFill="1" applyBorder="1" applyAlignment="1" applyProtection="1">
      <alignment horizontal="center" vertical="center"/>
      <protection locked="0"/>
    </xf>
    <xf numFmtId="0" fontId="30" fillId="4" borderId="21" xfId="1" applyFont="1" applyFill="1" applyBorder="1" applyAlignment="1" applyProtection="1">
      <alignment horizontal="center" vertical="center"/>
      <protection locked="0"/>
    </xf>
    <xf numFmtId="0" fontId="30" fillId="3" borderId="32" xfId="0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center" vertical="center"/>
    </xf>
    <xf numFmtId="0" fontId="30" fillId="5" borderId="32" xfId="9" applyFont="1" applyFill="1" applyBorder="1" applyAlignment="1" applyProtection="1">
      <alignment horizontal="center" vertical="center" wrapText="1"/>
      <protection locked="0"/>
    </xf>
    <xf numFmtId="0" fontId="30" fillId="5" borderId="39" xfId="9" applyFont="1" applyFill="1" applyBorder="1" applyAlignment="1" applyProtection="1">
      <alignment horizontal="center" vertical="center" wrapText="1"/>
      <protection locked="0"/>
    </xf>
    <xf numFmtId="0" fontId="30" fillId="3" borderId="20" xfId="1" applyFont="1" applyFill="1" applyBorder="1" applyAlignment="1">
      <alignment horizontal="center" vertical="center"/>
    </xf>
    <xf numFmtId="0" fontId="30" fillId="3" borderId="21" xfId="1" applyFont="1" applyFill="1" applyBorder="1" applyAlignment="1">
      <alignment horizontal="center" vertical="center"/>
    </xf>
    <xf numFmtId="0" fontId="30" fillId="3" borderId="27" xfId="1" applyFont="1" applyFill="1" applyBorder="1" applyAlignment="1" applyProtection="1">
      <alignment horizontal="center" vertical="center" wrapText="1"/>
      <protection locked="0"/>
    </xf>
    <xf numFmtId="0" fontId="30" fillId="3" borderId="28" xfId="1" applyFont="1" applyFill="1" applyBorder="1" applyAlignment="1" applyProtection="1">
      <alignment horizontal="center" vertical="center" wrapText="1"/>
      <protection locked="0"/>
    </xf>
    <xf numFmtId="0" fontId="30" fillId="3" borderId="37" xfId="1" applyFont="1" applyFill="1" applyBorder="1" applyAlignment="1" applyProtection="1">
      <alignment horizontal="center" vertical="center" wrapText="1"/>
      <protection locked="0"/>
    </xf>
    <xf numFmtId="0" fontId="30" fillId="3" borderId="36" xfId="1" applyFont="1" applyFill="1" applyBorder="1" applyAlignment="1" applyProtection="1">
      <alignment horizontal="center" vertical="center" wrapText="1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topLeftCell="A2" zoomScale="82" zoomScaleNormal="82" workbookViewId="0">
      <selection activeCell="P18" sqref="P18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2.25" customWidth="1"/>
    <col min="16" max="20" width="10.625" customWidth="1"/>
    <col min="21" max="27" width="9" customWidth="1"/>
  </cols>
  <sheetData>
    <row r="1" spans="1:27" ht="94.5" customHeight="1">
      <c r="A1" s="1"/>
      <c r="B1" s="2"/>
      <c r="C1" s="2"/>
      <c r="D1" s="112"/>
      <c r="E1" s="113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14" t="s">
        <v>0</v>
      </c>
      <c r="C2" s="113"/>
      <c r="D2" s="113"/>
      <c r="E2" s="113"/>
      <c r="F2" s="113"/>
      <c r="G2" s="113"/>
      <c r="H2" s="113"/>
      <c r="I2" s="113"/>
      <c r="J2" s="113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113"/>
      <c r="C3" s="113"/>
      <c r="D3" s="113"/>
      <c r="E3" s="113"/>
      <c r="F3" s="113"/>
      <c r="G3" s="113"/>
      <c r="H3" s="113"/>
      <c r="I3" s="113"/>
      <c r="J3" s="113"/>
      <c r="K3" s="4"/>
      <c r="N3" s="8">
        <v>45604</v>
      </c>
      <c r="O3" s="8" t="s">
        <v>47</v>
      </c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15"/>
      <c r="N4" s="113"/>
      <c r="O4" s="113"/>
      <c r="P4" s="113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77"/>
      <c r="C8" s="78"/>
      <c r="D8" s="116" t="s">
        <v>21</v>
      </c>
      <c r="E8" s="119" t="s">
        <v>22</v>
      </c>
      <c r="F8" s="122" t="s">
        <v>23</v>
      </c>
      <c r="G8" s="132" t="s">
        <v>24</v>
      </c>
      <c r="H8" s="133"/>
      <c r="I8" s="125" t="s">
        <v>25</v>
      </c>
      <c r="J8" s="126"/>
      <c r="K8" s="127"/>
      <c r="L8" s="79" t="s">
        <v>26</v>
      </c>
      <c r="M8" s="80" t="s">
        <v>26</v>
      </c>
      <c r="N8" s="80" t="s">
        <v>26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81"/>
      <c r="C9" s="82"/>
      <c r="D9" s="117"/>
      <c r="E9" s="120"/>
      <c r="F9" s="123"/>
      <c r="G9" s="134" t="s">
        <v>27</v>
      </c>
      <c r="H9" s="135"/>
      <c r="I9" s="83" t="s">
        <v>28</v>
      </c>
      <c r="J9" s="84" t="s">
        <v>29</v>
      </c>
      <c r="K9" s="85" t="s">
        <v>27</v>
      </c>
      <c r="L9" s="128" t="s">
        <v>30</v>
      </c>
      <c r="M9" s="130" t="s">
        <v>31</v>
      </c>
      <c r="N9" s="130" t="s">
        <v>32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86"/>
      <c r="C10" s="87" t="s">
        <v>3</v>
      </c>
      <c r="D10" s="118"/>
      <c r="E10" s="121"/>
      <c r="F10" s="124"/>
      <c r="G10" s="136"/>
      <c r="H10" s="137"/>
      <c r="I10" s="88" t="s">
        <v>33</v>
      </c>
      <c r="J10" s="89" t="s">
        <v>29</v>
      </c>
      <c r="K10" s="90" t="s">
        <v>27</v>
      </c>
      <c r="L10" s="129"/>
      <c r="M10" s="131"/>
      <c r="N10" s="13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44</v>
      </c>
      <c r="D11" s="98" t="s">
        <v>19</v>
      </c>
      <c r="E11" s="63" t="s">
        <v>34</v>
      </c>
      <c r="F11" s="53" t="s">
        <v>18</v>
      </c>
      <c r="G11" s="54">
        <v>45602</v>
      </c>
      <c r="H11" s="55">
        <v>45608</v>
      </c>
      <c r="I11" s="92" t="s">
        <v>35</v>
      </c>
      <c r="J11" s="93" t="s">
        <v>36</v>
      </c>
      <c r="K11" s="94" t="s">
        <v>37</v>
      </c>
      <c r="L11" s="58">
        <f>H11+11</f>
        <v>45619</v>
      </c>
      <c r="M11" s="59">
        <f t="shared" ref="M11:M18" si="0">L11+3</f>
        <v>45622</v>
      </c>
      <c r="N11" s="59">
        <f t="shared" ref="N11:N18" si="1">L11+6</f>
        <v>45625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62">
        <v>45</v>
      </c>
      <c r="D12" s="60" t="s">
        <v>39</v>
      </c>
      <c r="E12" s="61" t="s">
        <v>40</v>
      </c>
      <c r="F12" s="53" t="s">
        <v>18</v>
      </c>
      <c r="G12" s="54">
        <v>45609</v>
      </c>
      <c r="H12" s="55">
        <v>45617</v>
      </c>
      <c r="I12" s="92" t="s">
        <v>38</v>
      </c>
      <c r="J12" s="56">
        <f t="shared" ref="J12:J18" si="2">WORKDAY(G12,-5)</f>
        <v>45602</v>
      </c>
      <c r="K12" s="57">
        <f t="shared" ref="K12:K18" si="3">WORKDAY(G12,-4)</f>
        <v>45603</v>
      </c>
      <c r="L12" s="58">
        <f t="shared" ref="L12:L18" si="4">H12+11</f>
        <v>45628</v>
      </c>
      <c r="M12" s="59">
        <f t="shared" si="0"/>
        <v>45631</v>
      </c>
      <c r="N12" s="59">
        <f t="shared" si="1"/>
        <v>45634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62">
        <v>46</v>
      </c>
      <c r="D13" s="60" t="s">
        <v>41</v>
      </c>
      <c r="E13" s="61" t="s">
        <v>42</v>
      </c>
      <c r="F13" s="53" t="s">
        <v>18</v>
      </c>
      <c r="G13" s="54">
        <v>45616</v>
      </c>
      <c r="H13" s="55">
        <v>45620</v>
      </c>
      <c r="I13" s="75">
        <f t="shared" ref="I13:I18" si="5">WORKDAY(G13,-7)</f>
        <v>45607</v>
      </c>
      <c r="J13" s="56">
        <f t="shared" si="2"/>
        <v>45609</v>
      </c>
      <c r="K13" s="57">
        <f t="shared" si="3"/>
        <v>45610</v>
      </c>
      <c r="L13" s="58">
        <f t="shared" si="4"/>
        <v>45631</v>
      </c>
      <c r="M13" s="59">
        <f t="shared" si="0"/>
        <v>45634</v>
      </c>
      <c r="N13" s="59">
        <f t="shared" si="1"/>
        <v>45637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62">
        <v>47</v>
      </c>
      <c r="D14" s="102" t="s">
        <v>43</v>
      </c>
      <c r="E14" s="63" t="s">
        <v>44</v>
      </c>
      <c r="F14" s="64" t="s">
        <v>18</v>
      </c>
      <c r="G14" s="65">
        <v>45623</v>
      </c>
      <c r="H14" s="66">
        <v>45629</v>
      </c>
      <c r="I14" s="99">
        <f t="shared" si="5"/>
        <v>45614</v>
      </c>
      <c r="J14" s="100">
        <f t="shared" si="2"/>
        <v>45616</v>
      </c>
      <c r="K14" s="101">
        <f t="shared" si="3"/>
        <v>45617</v>
      </c>
      <c r="L14" s="58">
        <f t="shared" si="4"/>
        <v>45640</v>
      </c>
      <c r="M14" s="67">
        <f t="shared" si="0"/>
        <v>45643</v>
      </c>
      <c r="N14" s="67">
        <f t="shared" si="1"/>
        <v>45646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2">
        <v>48</v>
      </c>
      <c r="D15" s="60" t="s">
        <v>20</v>
      </c>
      <c r="E15" s="61" t="s">
        <v>45</v>
      </c>
      <c r="F15" s="53" t="s">
        <v>18</v>
      </c>
      <c r="G15" s="54">
        <v>45630</v>
      </c>
      <c r="H15" s="55">
        <v>45639</v>
      </c>
      <c r="I15" s="75">
        <f t="shared" si="5"/>
        <v>45621</v>
      </c>
      <c r="J15" s="56">
        <f t="shared" si="2"/>
        <v>45623</v>
      </c>
      <c r="K15" s="57">
        <f t="shared" si="3"/>
        <v>45624</v>
      </c>
      <c r="L15" s="58">
        <f t="shared" si="4"/>
        <v>45650</v>
      </c>
      <c r="M15" s="59">
        <f t="shared" si="0"/>
        <v>45653</v>
      </c>
      <c r="N15" s="59">
        <f t="shared" si="1"/>
        <v>45656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103">
        <v>49</v>
      </c>
      <c r="D16" s="104" t="s">
        <v>51</v>
      </c>
      <c r="E16" s="105" t="s">
        <v>52</v>
      </c>
      <c r="F16" s="106" t="s">
        <v>18</v>
      </c>
      <c r="G16" s="107">
        <v>45637</v>
      </c>
      <c r="H16" s="108">
        <v>45647</v>
      </c>
      <c r="I16" s="75">
        <f t="shared" si="5"/>
        <v>45628</v>
      </c>
      <c r="J16" s="109">
        <f t="shared" si="2"/>
        <v>45630</v>
      </c>
      <c r="K16" s="110">
        <f t="shared" si="3"/>
        <v>45631</v>
      </c>
      <c r="L16" s="58">
        <f>H16+13</f>
        <v>45660</v>
      </c>
      <c r="M16" s="111">
        <f t="shared" si="0"/>
        <v>45663</v>
      </c>
      <c r="N16" s="111">
        <f t="shared" si="1"/>
        <v>45666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62">
        <v>50</v>
      </c>
      <c r="D17" s="98" t="s">
        <v>19</v>
      </c>
      <c r="E17" s="63" t="s">
        <v>48</v>
      </c>
      <c r="F17" s="53" t="s">
        <v>18</v>
      </c>
      <c r="G17" s="54">
        <v>45644</v>
      </c>
      <c r="H17" s="55">
        <v>45656</v>
      </c>
      <c r="I17" s="75">
        <f t="shared" si="5"/>
        <v>45635</v>
      </c>
      <c r="J17" s="109">
        <f t="shared" si="2"/>
        <v>45637</v>
      </c>
      <c r="K17" s="110">
        <f t="shared" si="3"/>
        <v>45638</v>
      </c>
      <c r="L17" s="58">
        <f t="shared" si="4"/>
        <v>45667</v>
      </c>
      <c r="M17" s="111">
        <f t="shared" si="0"/>
        <v>45670</v>
      </c>
      <c r="N17" s="111">
        <f t="shared" si="1"/>
        <v>45673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62">
        <v>51</v>
      </c>
      <c r="D18" s="102" t="s">
        <v>49</v>
      </c>
      <c r="E18" s="63" t="s">
        <v>50</v>
      </c>
      <c r="F18" s="64" t="s">
        <v>46</v>
      </c>
      <c r="G18" s="65">
        <v>45651</v>
      </c>
      <c r="H18" s="66">
        <v>45660</v>
      </c>
      <c r="I18" s="75">
        <f t="shared" si="5"/>
        <v>45642</v>
      </c>
      <c r="J18" s="109">
        <f t="shared" si="2"/>
        <v>45644</v>
      </c>
      <c r="K18" s="110">
        <f t="shared" si="3"/>
        <v>45645</v>
      </c>
      <c r="L18" s="58">
        <f t="shared" si="4"/>
        <v>45671</v>
      </c>
      <c r="M18" s="111">
        <f t="shared" si="0"/>
        <v>45674</v>
      </c>
      <c r="N18" s="111">
        <f t="shared" si="1"/>
        <v>45677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76"/>
      <c r="C19" s="68">
        <v>52</v>
      </c>
      <c r="D19" s="91"/>
      <c r="E19" s="69"/>
      <c r="F19" s="70" t="s">
        <v>46</v>
      </c>
      <c r="G19" s="71"/>
      <c r="H19" s="72"/>
      <c r="I19" s="95"/>
      <c r="J19" s="96"/>
      <c r="K19" s="97"/>
      <c r="L19" s="73"/>
      <c r="M19" s="74"/>
      <c r="N19" s="74"/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50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2">
    <mergeCell ref="D1:E1"/>
    <mergeCell ref="B2:J3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2024-11-11T23:23:57Z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