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73BD5C11-D8F9-4495-A863-FA408AF9C3E5}" xr6:coauthVersionLast="47" xr6:coauthVersionMax="47" xr10:uidLastSave="{00000000-0000-0000-0000-000000000000}"/>
  <bookViews>
    <workbookView xWindow="31740" yWindow="735" windowWidth="24555" windowHeight="13395" xr2:uid="{00000000-000D-0000-FFFF-FFFF00000000}"/>
  </bookViews>
  <sheets>
    <sheet name="MOJ,HKT,OSA,UKB-LAX" sheetId="1" r:id="rId1"/>
  </sheets>
  <calcPr calcId="191029"/>
</workbook>
</file>

<file path=xl/calcChain.xml><?xml version="1.0" encoding="utf-8"?>
<calcChain xmlns="http://schemas.openxmlformats.org/spreadsheetml/2006/main">
  <c r="L17" i="1" l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J15" i="1"/>
  <c r="I15" i="1"/>
  <c r="H15" i="1"/>
  <c r="N14" i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M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J13" i="1"/>
  <c r="I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<sst xmlns="http://schemas.openxmlformats.org/spreadsheetml/2006/main" count="70" uniqueCount="59">
  <si>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</si>
  <si>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</si>
  <si>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</si>
  <si>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</si>
  <si>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</si>
  <si>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</si>
  <si>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</si>
  <si>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</si>
  <si>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</si>
  <si>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</si>
  <si>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</si>
  <si>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</si>
  <si>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</si>
  <si>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</si>
  <si>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</si>
  <si>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</si>
  <si>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</si>
  <si>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</si>
  <si>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</si>
  <si>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</si>
  <si>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</si>
  <si>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</si>
  <si>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</si>
  <si>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</si>
  <si>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</si>
  <si>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</si>
  <si>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</si>
  <si>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</si>
  <si>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</si>
  <si>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</si>
  <si>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</si>
  <si>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</si>
  <si>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Note: Destination CFS fees are billed by CFS directly to the consignee</t>
  </si>
  <si>
    <t>**ONE/OOCL</t>
    <phoneticPr fontId="6"/>
  </si>
  <si>
    <t>058E</t>
    <phoneticPr fontId="6"/>
  </si>
  <si>
    <t>ONE HANGZHOU BAY</t>
    <phoneticPr fontId="6"/>
  </si>
  <si>
    <t>NYK ORION</t>
    <phoneticPr fontId="6"/>
  </si>
  <si>
    <t>078E</t>
    <phoneticPr fontId="6"/>
  </si>
  <si>
    <t>*02/05</t>
    <phoneticPr fontId="6"/>
  </si>
  <si>
    <t>*02/07</t>
    <phoneticPr fontId="6"/>
  </si>
  <si>
    <t>*02/10</t>
    <phoneticPr fontId="6"/>
  </si>
  <si>
    <t>ONE HONOLULU</t>
    <phoneticPr fontId="6"/>
  </si>
  <si>
    <t>224E</t>
    <phoneticPr fontId="6"/>
  </si>
  <si>
    <t>NYK DAEDALUS</t>
    <phoneticPr fontId="6"/>
  </si>
  <si>
    <t>091E</t>
    <phoneticPr fontId="6"/>
  </si>
  <si>
    <t>**ONE</t>
    <phoneticPr fontId="6"/>
  </si>
  <si>
    <t>*02/19</t>
    <phoneticPr fontId="6"/>
  </si>
  <si>
    <t>*02/21</t>
    <phoneticPr fontId="6"/>
  </si>
  <si>
    <t>A VESSEL</t>
    <phoneticPr fontId="6"/>
  </si>
  <si>
    <t>A1</t>
    <phoneticPr fontId="6"/>
  </si>
  <si>
    <t>ONE OLYMPUS</t>
    <phoneticPr fontId="6"/>
  </si>
  <si>
    <t>076E</t>
    <phoneticPr fontId="6"/>
  </si>
  <si>
    <t>ONE HUMBER</t>
    <phoneticPr fontId="6"/>
  </si>
  <si>
    <t>099E</t>
    <phoneticPr fontId="6"/>
  </si>
  <si>
    <t>*03/12</t>
    <phoneticPr fontId="6"/>
  </si>
  <si>
    <t>*03/14</t>
    <phoneticPr fontId="6"/>
  </si>
  <si>
    <t>*03/17</t>
    <phoneticPr fontId="6"/>
  </si>
  <si>
    <t xml:space="preserve"> </t>
  </si>
  <si>
    <t>https://www.stgusa.com/wp-content/uploads/2025/02/RPT-C1146-STG-Logistics-Web-Locations-012925.pdf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</si>
</sst>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9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8" xfId="1" applyFont="1" applyFill="1" applyBorder="1" applyAlignment="1" applyProtection="1">
      <alignment horizontal="left" vertical="center"/>
      <protection locked="0"/>
    </xf>
    <xf numFmtId="0" fontId="22" fillId="6" borderId="28" xfId="1" quotePrefix="1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>
      <alignment horizontal="center" vertical="center" shrinkToFit="1"/>
    </xf>
    <xf numFmtId="165" fontId="24" fillId="6" borderId="26" xfId="1" applyNumberFormat="1" applyFont="1" applyFill="1" applyBorder="1" applyAlignment="1" applyProtection="1">
      <alignment horizontal="right" vertical="center"/>
      <protection locked="0"/>
    </xf>
    <xf numFmtId="165" fontId="22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/>
    </xf>
    <xf numFmtId="0" fontId="22" fillId="6" borderId="33" xfId="1" applyFont="1" applyFill="1" applyBorder="1" applyAlignment="1" applyProtection="1">
      <alignment horizontal="left" vertical="center"/>
      <protection locked="0"/>
    </xf>
    <xf numFmtId="0" fontId="22" fillId="6" borderId="33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4" fillId="6" borderId="34" xfId="1" applyNumberFormat="1" applyFont="1" applyFill="1" applyBorder="1" applyAlignment="1" applyProtection="1">
      <alignment horizontal="right" vertical="center"/>
      <protection locked="0"/>
    </xf>
    <xf numFmtId="167" fontId="24" fillId="6" borderId="35" xfId="1" applyNumberFormat="1" applyFont="1" applyFill="1" applyBorder="1" applyAlignment="1" applyProtection="1">
      <alignment horizontal="left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167" fontId="24" fillId="6" borderId="24" xfId="1" applyNumberFormat="1" applyFont="1" applyFill="1" applyBorder="1" applyAlignment="1" applyProtection="1">
      <alignment horizontal="left" vertical="center"/>
      <protection locked="0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0" applyFont="1" applyFill="1" applyBorder="1" applyAlignment="1">
      <alignment horizontal="center" vertical="center" shrinkToFit="1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5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6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7" xfId="1" applyNumberFormat="1" applyFont="1" applyFill="1" applyBorder="1" applyAlignment="1" applyProtection="1">
      <alignment horizontal="center" vertical="center"/>
      <protection locked="0"/>
    </xf>
    <xf numFmtId="0" fontId="22" fillId="6" borderId="43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165" fontId="41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8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49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0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51" xfId="0" applyFont="1" applyFill="1" applyBorder="1" applyAlignment="1">
      <alignment horizontal="center" vertical="center" wrapText="1"/>
    </xf>
    <xf numFmtId="0" fontId="22" fillId="6" borderId="52" xfId="1" applyFont="1" applyFill="1" applyBorder="1" applyAlignment="1" applyProtection="1">
      <alignment horizontal="left" vertical="center"/>
      <protection locked="0"/>
    </xf>
    <xf numFmtId="0" fontId="22" fillId="6" borderId="52" xfId="1" quotePrefix="1" applyFont="1" applyFill="1" applyBorder="1" applyAlignment="1" applyProtection="1">
      <alignment horizontal="center" vertical="center"/>
      <protection locked="0"/>
    </xf>
    <xf numFmtId="0" fontId="22" fillId="6" borderId="53" xfId="0" applyFont="1" applyFill="1" applyBorder="1" applyAlignment="1">
      <alignment horizontal="center" vertical="center" shrinkToFit="1"/>
    </xf>
    <xf numFmtId="165" fontId="24" fillId="6" borderId="54" xfId="1" applyNumberFormat="1" applyFont="1" applyFill="1" applyBorder="1" applyAlignment="1" applyProtection="1">
      <alignment horizontal="right" vertical="center"/>
      <protection locked="0"/>
    </xf>
    <xf numFmtId="167" fontId="24" fillId="6" borderId="55" xfId="1" applyNumberFormat="1" applyFont="1" applyFill="1" applyBorder="1" applyAlignment="1" applyProtection="1">
      <alignment horizontal="left" vertical="center"/>
      <protection locked="0"/>
    </xf>
    <xf numFmtId="165" fontId="22" fillId="6" borderId="56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5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58" xfId="1" applyNumberFormat="1" applyFont="1" applyFill="1" applyBorder="1" applyAlignment="1" applyProtection="1">
      <alignment horizontal="center" vertical="center"/>
      <protection locked="0"/>
    </xf>
    <xf numFmtId="165" fontId="22" fillId="6" borderId="54" xfId="1" applyNumberFormat="1" applyFont="1" applyFill="1" applyBorder="1" applyAlignment="1" applyProtection="1">
      <alignment horizontal="center" vertical="center"/>
      <protection locked="0"/>
    </xf>
    <xf numFmtId="165" fontId="22" fillId="6" borderId="55" xfId="1" applyNumberFormat="1" applyFont="1" applyFill="1" applyBorder="1" applyAlignment="1" applyProtection="1">
      <alignment horizontal="center" vertical="center"/>
      <protection locked="0"/>
    </xf>
    <xf numFmtId="165" fontId="22" fillId="6" borderId="59" xfId="1" applyNumberFormat="1" applyFont="1" applyFill="1" applyBorder="1" applyAlignment="1" applyProtection="1">
      <alignment horizontal="center" vertical="center"/>
      <protection locked="0"/>
    </xf>
    <xf numFmtId="165" fontId="41" fillId="6" borderId="45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7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165" fontId="41" fillId="6" borderId="21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29" xfId="0" applyFont="1" applyFill="1" applyBorder="1" applyAlignment="1">
      <alignment horizontal="center" vertical="center" shrinkToFit="1"/>
    </xf>
    <xf numFmtId="165" fontId="22" fillId="6" borderId="26" xfId="1" applyNumberFormat="1" applyFont="1" applyFill="1" applyBorder="1" applyAlignment="1" applyProtection="1">
      <alignment horizontal="right" vertical="center"/>
      <protection locked="0"/>
    </xf>
    <xf numFmtId="167" fontId="22" fillId="6" borderId="24" xfId="1" applyNumberFormat="1" applyFont="1" applyFill="1" applyBorder="1" applyAlignment="1" applyProtection="1">
      <alignment horizontal="left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9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60" xfId="1" applyFont="1" applyFill="1" applyBorder="1" applyAlignment="1" applyProtection="1">
      <alignment horizontal="left" vertical="center"/>
      <protection locked="0"/>
    </xf>
    <xf numFmtId="0" fontId="22" fillId="6" borderId="60" xfId="1" quotePrefix="1" applyFont="1" applyFill="1" applyBorder="1" applyAlignment="1" applyProtection="1">
      <alignment horizontal="center" vertical="center"/>
      <protection locked="0"/>
    </xf>
    <xf numFmtId="0" fontId="22" fillId="6" borderId="45" xfId="0" applyFont="1" applyFill="1" applyBorder="1" applyAlignment="1">
      <alignment horizontal="center" vertical="center" shrinkToFit="1"/>
    </xf>
    <xf numFmtId="165" fontId="24" fillId="6" borderId="61" xfId="1" applyNumberFormat="1" applyFont="1" applyFill="1" applyBorder="1" applyAlignment="1" applyProtection="1">
      <alignment horizontal="right" vertical="center"/>
      <protection locked="0"/>
    </xf>
    <xf numFmtId="167" fontId="24" fillId="6" borderId="44" xfId="1" applyNumberFormat="1" applyFont="1" applyFill="1" applyBorder="1" applyAlignment="1" applyProtection="1">
      <alignment horizontal="left" vertical="center"/>
      <protection locked="0"/>
    </xf>
    <xf numFmtId="165" fontId="41" fillId="6" borderId="6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62" xfId="1" applyNumberFormat="1" applyFont="1" applyFill="1" applyBorder="1" applyAlignment="1" applyProtection="1">
      <alignment horizontal="center" vertical="center"/>
      <protection locked="0"/>
    </xf>
    <xf numFmtId="165" fontId="22" fillId="6" borderId="63" xfId="1" applyNumberFormat="1" applyFont="1" applyFill="1" applyBorder="1" applyAlignment="1" applyProtection="1">
      <alignment horizontal="center" vertical="center"/>
      <protection locked="0"/>
    </xf>
    <xf numFmtId="0" fontId="22" fillId="6" borderId="65" xfId="0" applyFont="1" applyFill="1" applyBorder="1" applyAlignment="1">
      <alignment horizontal="center" vertical="center"/>
    </xf>
    <xf numFmtId="0" fontId="22" fillId="6" borderId="66" xfId="0" applyFont="1" applyFill="1" applyBorder="1" applyAlignment="1">
      <alignment horizontal="center" vertical="center" wrapText="1"/>
    </xf>
    <xf numFmtId="0" fontId="22" fillId="6" borderId="66" xfId="1" applyFont="1" applyFill="1" applyBorder="1" applyAlignment="1" applyProtection="1">
      <alignment horizontal="left" vertical="center"/>
      <protection locked="0"/>
    </xf>
    <xf numFmtId="0" fontId="22" fillId="6" borderId="66" xfId="1" quotePrefix="1" applyFont="1" applyFill="1" applyBorder="1" applyAlignment="1" applyProtection="1">
      <alignment horizontal="center" vertical="center"/>
      <protection locked="0"/>
    </xf>
    <xf numFmtId="0" fontId="22" fillId="6" borderId="67" xfId="0" applyFont="1" applyFill="1" applyBorder="1" applyAlignment="1">
      <alignment horizontal="center" vertical="center" shrinkToFit="1"/>
    </xf>
    <xf numFmtId="165" fontId="22" fillId="6" borderId="68" xfId="1" applyNumberFormat="1" applyFont="1" applyFill="1" applyBorder="1" applyAlignment="1" applyProtection="1">
      <alignment horizontal="right" vertical="center"/>
      <protection locked="0"/>
    </xf>
    <xf numFmtId="167" fontId="22" fillId="6" borderId="69" xfId="1" applyNumberFormat="1" applyFont="1" applyFill="1" applyBorder="1" applyAlignment="1" applyProtection="1">
      <alignment horizontal="left" vertical="center"/>
      <protection locked="0"/>
    </xf>
    <xf numFmtId="165" fontId="41" fillId="6" borderId="65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70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7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64" xfId="1" applyNumberFormat="1" applyFont="1" applyFill="1" applyBorder="1" applyAlignment="1" applyProtection="1">
      <alignment horizontal="center" vertical="center"/>
      <protection locked="0"/>
    </xf>
    <xf numFmtId="165" fontId="22" fillId="6" borderId="68" xfId="1" applyNumberFormat="1" applyFont="1" applyFill="1" applyBorder="1" applyAlignment="1" applyProtection="1">
      <alignment horizontal="center" vertical="center"/>
      <protection locked="0"/>
    </xf>
    <xf numFmtId="165" fontId="22" fillId="6" borderId="70" xfId="1" applyNumberFormat="1" applyFont="1" applyFill="1" applyBorder="1" applyAlignment="1" applyProtection="1">
      <alignment horizontal="center" vertical="center"/>
      <protection locked="0"/>
    </xf>
    <xf numFmtId="165" fontId="22" fillId="6" borderId="69" xfId="1" applyNumberFormat="1" applyFont="1" applyFill="1" applyBorder="1" applyAlignment="1" applyProtection="1">
      <alignment horizontal="center" vertical="center"/>
      <protection locked="0"/>
    </xf>
    <xf numFmtId="165" fontId="22" fillId="6" borderId="72" xfId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64" zoomScaleNormal="64" workbookViewId="0">
      <selection activeCell="G22" sqref="G22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97"/>
      <c r="E1" s="98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9" t="s">
        <v>0</v>
      </c>
      <c r="C2" s="98"/>
      <c r="D2" s="98"/>
      <c r="E2" s="98"/>
      <c r="F2" s="98"/>
      <c r="G2" s="98"/>
      <c r="H2" s="98"/>
      <c r="I2" s="98"/>
      <c r="J2" s="98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98"/>
      <c r="C3" s="98"/>
      <c r="D3" s="98"/>
      <c r="E3" s="98"/>
      <c r="F3" s="98"/>
      <c r="G3" s="98"/>
      <c r="H3" s="98"/>
      <c r="I3" s="98"/>
      <c r="J3" s="98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45708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100"/>
      <c r="N4" s="98"/>
      <c r="O4" s="98"/>
      <c r="P4" s="98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101" t="s">
        <v>4</v>
      </c>
      <c r="E8" s="104" t="s">
        <v>5</v>
      </c>
      <c r="F8" s="105" t="s">
        <v>6</v>
      </c>
      <c r="G8" s="108" t="s">
        <v>7</v>
      </c>
      <c r="H8" s="109"/>
      <c r="I8" s="114" t="s">
        <v>8</v>
      </c>
      <c r="J8" s="115"/>
      <c r="K8" s="109"/>
      <c r="L8" s="19" t="s">
        <v>9</v>
      </c>
      <c r="M8" s="116" t="s">
        <v>9</v>
      </c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09"/>
      <c r="Z8" s="1"/>
      <c r="AA8" s="1"/>
    </row>
    <row r="9" spans="1:27" ht="21.75" customHeight="1">
      <c r="A9" s="1"/>
      <c r="B9" s="20"/>
      <c r="C9" s="21"/>
      <c r="D9" s="102"/>
      <c r="E9" s="102"/>
      <c r="F9" s="106"/>
      <c r="G9" s="117" t="s">
        <v>10</v>
      </c>
      <c r="H9" s="118"/>
      <c r="I9" s="121" t="s">
        <v>11</v>
      </c>
      <c r="J9" s="121" t="s">
        <v>12</v>
      </c>
      <c r="K9" s="122" t="s">
        <v>10</v>
      </c>
      <c r="L9" s="123" t="s">
        <v>13</v>
      </c>
      <c r="M9" s="22" t="s">
        <v>14</v>
      </c>
      <c r="N9" s="112" t="s">
        <v>15</v>
      </c>
      <c r="O9" s="110" t="s">
        <v>16</v>
      </c>
      <c r="P9" s="112" t="s">
        <v>17</v>
      </c>
      <c r="Q9" s="110" t="s">
        <v>18</v>
      </c>
      <c r="R9" s="112" t="s">
        <v>19</v>
      </c>
      <c r="S9" s="110" t="s">
        <v>20</v>
      </c>
      <c r="T9" s="112" t="s">
        <v>21</v>
      </c>
      <c r="U9" s="110" t="s">
        <v>22</v>
      </c>
      <c r="V9" s="112" t="s">
        <v>23</v>
      </c>
      <c r="W9" s="110" t="s">
        <v>24</v>
      </c>
      <c r="X9" s="112" t="s">
        <v>25</v>
      </c>
      <c r="Y9" s="124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103"/>
      <c r="E10" s="103"/>
      <c r="F10" s="107"/>
      <c r="G10" s="119"/>
      <c r="H10" s="120"/>
      <c r="I10" s="111"/>
      <c r="J10" s="111"/>
      <c r="K10" s="107"/>
      <c r="L10" s="120"/>
      <c r="M10" s="25" t="s">
        <v>28</v>
      </c>
      <c r="N10" s="113"/>
      <c r="O10" s="111"/>
      <c r="P10" s="113"/>
      <c r="Q10" s="111"/>
      <c r="R10" s="113"/>
      <c r="S10" s="111"/>
      <c r="T10" s="113"/>
      <c r="U10" s="111"/>
      <c r="V10" s="113"/>
      <c r="W10" s="111"/>
      <c r="X10" s="113"/>
      <c r="Y10" s="107"/>
      <c r="Z10" s="1"/>
      <c r="AA10" s="1"/>
    </row>
    <row r="11" spans="1:27" ht="27" customHeight="1" thickTop="1">
      <c r="A11" s="26"/>
      <c r="B11" s="77" t="s">
        <v>57</v>
      </c>
      <c r="C11" s="35">
        <v>6</v>
      </c>
      <c r="D11" s="36" t="s">
        <v>35</v>
      </c>
      <c r="E11" s="37" t="s">
        <v>34</v>
      </c>
      <c r="F11" s="70" t="s">
        <v>33</v>
      </c>
      <c r="G11" s="39">
        <v>45695</v>
      </c>
      <c r="H11" s="68">
        <f t="shared" ref="H11:H13" si="0">G11+2</f>
        <v>45697</v>
      </c>
      <c r="I11" s="71">
        <f t="shared" ref="I11" si="1">G11-8</f>
        <v>45687</v>
      </c>
      <c r="J11" s="72">
        <f t="shared" ref="J11" si="2">G11-4</f>
        <v>45691</v>
      </c>
      <c r="K11" s="73">
        <f t="shared" ref="K11" si="3">G11-3</f>
        <v>45692</v>
      </c>
      <c r="L11" s="42">
        <f t="shared" ref="L11:L13" si="4">G11+19</f>
        <v>45714</v>
      </c>
      <c r="M11" s="43">
        <f t="shared" ref="M11:M17" si="5">L11+5</f>
        <v>45719</v>
      </c>
      <c r="N11" s="42">
        <f t="shared" ref="N11:N17" si="6">M11+4</f>
        <v>45723</v>
      </c>
      <c r="O11" s="44">
        <f t="shared" ref="O11:P17" si="7">N11+1</f>
        <v>45724</v>
      </c>
      <c r="P11" s="42">
        <f t="shared" si="7"/>
        <v>45725</v>
      </c>
      <c r="Q11" s="44">
        <f t="shared" ref="Q11:Q17" si="8">P11+2</f>
        <v>45727</v>
      </c>
      <c r="R11" s="42">
        <f t="shared" ref="R11:T17" si="9">Q11+1</f>
        <v>45728</v>
      </c>
      <c r="S11" s="44">
        <f t="shared" si="9"/>
        <v>45729</v>
      </c>
      <c r="T11" s="42">
        <f t="shared" si="9"/>
        <v>45730</v>
      </c>
      <c r="U11" s="44">
        <f t="shared" ref="U11:U17" si="10">T11+2</f>
        <v>45732</v>
      </c>
      <c r="V11" s="42">
        <f t="shared" ref="V11:V17" si="11">U11+1</f>
        <v>45733</v>
      </c>
      <c r="W11" s="44">
        <f t="shared" ref="W11:W17" si="12">V11+2</f>
        <v>45735</v>
      </c>
      <c r="X11" s="42">
        <f t="shared" ref="X11:X17" si="13">W11+1</f>
        <v>45736</v>
      </c>
      <c r="Y11" s="45">
        <f t="shared" ref="Y11:Y17" si="14">X11+4</f>
        <v>45740</v>
      </c>
      <c r="Z11" s="1"/>
      <c r="AA11" s="1"/>
    </row>
    <row r="12" spans="1:27" ht="27" customHeight="1">
      <c r="A12" s="26"/>
      <c r="B12" s="77" t="s">
        <v>57</v>
      </c>
      <c r="C12" s="35">
        <v>7</v>
      </c>
      <c r="D12" s="36" t="s">
        <v>36</v>
      </c>
      <c r="E12" s="37" t="s">
        <v>37</v>
      </c>
      <c r="F12" s="70" t="s">
        <v>33</v>
      </c>
      <c r="G12" s="39">
        <v>45702</v>
      </c>
      <c r="H12" s="68">
        <f t="shared" si="0"/>
        <v>45704</v>
      </c>
      <c r="I12" s="79" t="s">
        <v>38</v>
      </c>
      <c r="J12" s="80" t="s">
        <v>39</v>
      </c>
      <c r="K12" s="96" t="s">
        <v>40</v>
      </c>
      <c r="L12" s="74">
        <f t="shared" si="4"/>
        <v>45721</v>
      </c>
      <c r="M12" s="75">
        <f t="shared" si="5"/>
        <v>45726</v>
      </c>
      <c r="N12" s="74">
        <f t="shared" si="6"/>
        <v>45730</v>
      </c>
      <c r="O12" s="66">
        <f t="shared" si="7"/>
        <v>45731</v>
      </c>
      <c r="P12" s="74">
        <f t="shared" si="7"/>
        <v>45732</v>
      </c>
      <c r="Q12" s="66">
        <f t="shared" si="8"/>
        <v>45734</v>
      </c>
      <c r="R12" s="74">
        <f t="shared" si="9"/>
        <v>45735</v>
      </c>
      <c r="S12" s="66">
        <f t="shared" si="9"/>
        <v>45736</v>
      </c>
      <c r="T12" s="74">
        <f t="shared" si="9"/>
        <v>45737</v>
      </c>
      <c r="U12" s="66">
        <f t="shared" si="10"/>
        <v>45739</v>
      </c>
      <c r="V12" s="74">
        <f t="shared" si="11"/>
        <v>45740</v>
      </c>
      <c r="W12" s="66">
        <f t="shared" si="12"/>
        <v>45742</v>
      </c>
      <c r="X12" s="74">
        <f t="shared" si="13"/>
        <v>45743</v>
      </c>
      <c r="Y12" s="76">
        <f t="shared" si="14"/>
        <v>45747</v>
      </c>
      <c r="Z12" s="1"/>
      <c r="AA12" s="1"/>
    </row>
    <row r="13" spans="1:27" ht="27" customHeight="1">
      <c r="A13" s="26"/>
      <c r="B13" s="46" t="s">
        <v>57</v>
      </c>
      <c r="C13" s="84">
        <v>8</v>
      </c>
      <c r="D13" s="85" t="s">
        <v>41</v>
      </c>
      <c r="E13" s="86" t="s">
        <v>42</v>
      </c>
      <c r="F13" s="87" t="s">
        <v>33</v>
      </c>
      <c r="G13" s="88">
        <v>45709</v>
      </c>
      <c r="H13" s="89">
        <f t="shared" si="0"/>
        <v>45711</v>
      </c>
      <c r="I13" s="90">
        <f t="shared" ref="I13" si="15">G13-8</f>
        <v>45701</v>
      </c>
      <c r="J13" s="65">
        <f t="shared" ref="J13" si="16">G13-4</f>
        <v>45705</v>
      </c>
      <c r="K13" s="91">
        <f t="shared" ref="K13" si="17">G13-3</f>
        <v>45706</v>
      </c>
      <c r="L13" s="92">
        <f t="shared" si="4"/>
        <v>45728</v>
      </c>
      <c r="M13" s="93">
        <f t="shared" si="5"/>
        <v>45733</v>
      </c>
      <c r="N13" s="92">
        <f t="shared" si="6"/>
        <v>45737</v>
      </c>
      <c r="O13" s="94">
        <f t="shared" si="7"/>
        <v>45738</v>
      </c>
      <c r="P13" s="92">
        <f t="shared" si="7"/>
        <v>45739</v>
      </c>
      <c r="Q13" s="94">
        <f t="shared" si="8"/>
        <v>45741</v>
      </c>
      <c r="R13" s="92">
        <f t="shared" si="9"/>
        <v>45742</v>
      </c>
      <c r="S13" s="94">
        <f t="shared" si="9"/>
        <v>45743</v>
      </c>
      <c r="T13" s="92">
        <f t="shared" si="9"/>
        <v>45744</v>
      </c>
      <c r="U13" s="94">
        <f t="shared" si="10"/>
        <v>45746</v>
      </c>
      <c r="V13" s="92">
        <f t="shared" si="11"/>
        <v>45747</v>
      </c>
      <c r="W13" s="94">
        <f t="shared" si="12"/>
        <v>45749</v>
      </c>
      <c r="X13" s="92">
        <f t="shared" si="13"/>
        <v>45750</v>
      </c>
      <c r="Y13" s="95">
        <f t="shared" si="14"/>
        <v>45754</v>
      </c>
      <c r="Z13" s="1"/>
      <c r="AA13" s="1"/>
    </row>
    <row r="14" spans="1:27" ht="27" customHeight="1">
      <c r="A14" s="26"/>
      <c r="B14" s="34"/>
      <c r="C14" s="35">
        <v>9</v>
      </c>
      <c r="D14" s="36" t="s">
        <v>43</v>
      </c>
      <c r="E14" s="37" t="s">
        <v>44</v>
      </c>
      <c r="F14" s="38" t="s">
        <v>45</v>
      </c>
      <c r="G14" s="88">
        <v>45718</v>
      </c>
      <c r="H14" s="89">
        <v>45719</v>
      </c>
      <c r="I14" s="125" t="s">
        <v>46</v>
      </c>
      <c r="J14" s="126" t="s">
        <v>47</v>
      </c>
      <c r="K14" s="41">
        <v>45713</v>
      </c>
      <c r="L14" s="92">
        <v>45735</v>
      </c>
      <c r="M14" s="93">
        <f t="shared" si="5"/>
        <v>45740</v>
      </c>
      <c r="N14" s="92">
        <f t="shared" si="6"/>
        <v>45744</v>
      </c>
      <c r="O14" s="94">
        <f t="shared" si="7"/>
        <v>45745</v>
      </c>
      <c r="P14" s="92">
        <f t="shared" si="7"/>
        <v>45746</v>
      </c>
      <c r="Q14" s="94">
        <f t="shared" si="8"/>
        <v>45748</v>
      </c>
      <c r="R14" s="92">
        <f t="shared" si="9"/>
        <v>45749</v>
      </c>
      <c r="S14" s="94">
        <f t="shared" si="9"/>
        <v>45750</v>
      </c>
      <c r="T14" s="92">
        <f t="shared" si="9"/>
        <v>45751</v>
      </c>
      <c r="U14" s="94">
        <f t="shared" si="10"/>
        <v>45753</v>
      </c>
      <c r="V14" s="92">
        <f t="shared" si="11"/>
        <v>45754</v>
      </c>
      <c r="W14" s="94">
        <f t="shared" si="12"/>
        <v>45756</v>
      </c>
      <c r="X14" s="92">
        <f t="shared" si="13"/>
        <v>45757</v>
      </c>
      <c r="Y14" s="95">
        <f t="shared" si="14"/>
        <v>45761</v>
      </c>
      <c r="Z14" s="1"/>
      <c r="AA14" s="27"/>
    </row>
    <row r="15" spans="1:27" ht="27" customHeight="1">
      <c r="A15" s="26"/>
      <c r="B15" s="34" t="s">
        <v>57</v>
      </c>
      <c r="C15" s="84">
        <v>10</v>
      </c>
      <c r="D15" s="36" t="s">
        <v>48</v>
      </c>
      <c r="E15" s="37" t="s">
        <v>49</v>
      </c>
      <c r="F15" s="127" t="s">
        <v>33</v>
      </c>
      <c r="G15" s="128">
        <v>45723</v>
      </c>
      <c r="H15" s="129">
        <f t="shared" ref="H15:H17" si="18">G15+2</f>
        <v>45725</v>
      </c>
      <c r="I15" s="40">
        <f t="shared" ref="I15:I16" si="19">G15-8</f>
        <v>45715</v>
      </c>
      <c r="J15" s="130">
        <f t="shared" ref="J15:J16" si="20">G15-4</f>
        <v>45719</v>
      </c>
      <c r="K15" s="131">
        <f t="shared" ref="K15:K16" si="21">G15-3</f>
        <v>45720</v>
      </c>
      <c r="L15" s="42">
        <f t="shared" ref="L15:L17" si="22">G15+19</f>
        <v>45742</v>
      </c>
      <c r="M15" s="43">
        <f t="shared" si="5"/>
        <v>45747</v>
      </c>
      <c r="N15" s="42">
        <f t="shared" si="6"/>
        <v>45751</v>
      </c>
      <c r="O15" s="44">
        <f t="shared" si="7"/>
        <v>45752</v>
      </c>
      <c r="P15" s="42">
        <f t="shared" si="7"/>
        <v>45753</v>
      </c>
      <c r="Q15" s="44">
        <f t="shared" si="8"/>
        <v>45755</v>
      </c>
      <c r="R15" s="42">
        <f t="shared" si="9"/>
        <v>45756</v>
      </c>
      <c r="S15" s="44">
        <f t="shared" si="9"/>
        <v>45757</v>
      </c>
      <c r="T15" s="42">
        <f t="shared" si="9"/>
        <v>45758</v>
      </c>
      <c r="U15" s="44">
        <f t="shared" si="10"/>
        <v>45760</v>
      </c>
      <c r="V15" s="42">
        <f t="shared" si="11"/>
        <v>45761</v>
      </c>
      <c r="W15" s="44">
        <f t="shared" si="12"/>
        <v>45763</v>
      </c>
      <c r="X15" s="42">
        <f t="shared" si="13"/>
        <v>45764</v>
      </c>
      <c r="Y15" s="45">
        <f t="shared" si="14"/>
        <v>45768</v>
      </c>
      <c r="Z15" s="1"/>
      <c r="AA15" s="27"/>
    </row>
    <row r="16" spans="1:27" ht="27" customHeight="1">
      <c r="A16" s="26"/>
      <c r="B16" s="77"/>
      <c r="C16" s="35">
        <v>11</v>
      </c>
      <c r="D16" s="36" t="s">
        <v>50</v>
      </c>
      <c r="E16" s="37" t="s">
        <v>51</v>
      </c>
      <c r="F16" s="70" t="s">
        <v>33</v>
      </c>
      <c r="G16" s="128">
        <v>45730</v>
      </c>
      <c r="H16" s="129">
        <f t="shared" si="18"/>
        <v>45732</v>
      </c>
      <c r="I16" s="40">
        <f t="shared" si="19"/>
        <v>45722</v>
      </c>
      <c r="J16" s="130">
        <f t="shared" si="20"/>
        <v>45726</v>
      </c>
      <c r="K16" s="131">
        <f t="shared" si="21"/>
        <v>45727</v>
      </c>
      <c r="L16" s="74">
        <f t="shared" si="22"/>
        <v>45749</v>
      </c>
      <c r="M16" s="75">
        <f t="shared" si="5"/>
        <v>45754</v>
      </c>
      <c r="N16" s="74">
        <f t="shared" si="6"/>
        <v>45758</v>
      </c>
      <c r="O16" s="66">
        <f t="shared" si="7"/>
        <v>45759</v>
      </c>
      <c r="P16" s="74">
        <f t="shared" si="7"/>
        <v>45760</v>
      </c>
      <c r="Q16" s="66">
        <f t="shared" si="8"/>
        <v>45762</v>
      </c>
      <c r="R16" s="74">
        <f t="shared" si="9"/>
        <v>45763</v>
      </c>
      <c r="S16" s="66">
        <f t="shared" si="9"/>
        <v>45764</v>
      </c>
      <c r="T16" s="74">
        <f t="shared" si="9"/>
        <v>45765</v>
      </c>
      <c r="U16" s="66">
        <f t="shared" si="10"/>
        <v>45767</v>
      </c>
      <c r="V16" s="74">
        <f t="shared" si="11"/>
        <v>45768</v>
      </c>
      <c r="W16" s="66">
        <f t="shared" si="12"/>
        <v>45770</v>
      </c>
      <c r="X16" s="74">
        <f t="shared" si="13"/>
        <v>45771</v>
      </c>
      <c r="Y16" s="76">
        <f t="shared" si="14"/>
        <v>45775</v>
      </c>
      <c r="Z16" s="1"/>
      <c r="AA16" s="27"/>
    </row>
    <row r="17" spans="1:27" ht="27" customHeight="1">
      <c r="A17" s="26"/>
      <c r="B17" s="140" t="s">
        <v>57</v>
      </c>
      <c r="C17" s="141">
        <v>12</v>
      </c>
      <c r="D17" s="142" t="s">
        <v>52</v>
      </c>
      <c r="E17" s="143" t="s">
        <v>53</v>
      </c>
      <c r="F17" s="144" t="s">
        <v>33</v>
      </c>
      <c r="G17" s="145">
        <v>45737</v>
      </c>
      <c r="H17" s="146">
        <f t="shared" si="18"/>
        <v>45739</v>
      </c>
      <c r="I17" s="147" t="s">
        <v>54</v>
      </c>
      <c r="J17" s="148" t="s">
        <v>55</v>
      </c>
      <c r="K17" s="149" t="s">
        <v>56</v>
      </c>
      <c r="L17" s="150">
        <f t="shared" si="22"/>
        <v>45756</v>
      </c>
      <c r="M17" s="151">
        <f t="shared" si="5"/>
        <v>45761</v>
      </c>
      <c r="N17" s="150">
        <f t="shared" si="6"/>
        <v>45765</v>
      </c>
      <c r="O17" s="150">
        <f t="shared" si="7"/>
        <v>45766</v>
      </c>
      <c r="P17" s="150">
        <f t="shared" si="7"/>
        <v>45767</v>
      </c>
      <c r="Q17" s="152">
        <f t="shared" si="8"/>
        <v>45769</v>
      </c>
      <c r="R17" s="150">
        <f t="shared" si="9"/>
        <v>45770</v>
      </c>
      <c r="S17" s="152">
        <f t="shared" si="9"/>
        <v>45771</v>
      </c>
      <c r="T17" s="150">
        <f t="shared" si="9"/>
        <v>45772</v>
      </c>
      <c r="U17" s="152">
        <f t="shared" si="10"/>
        <v>45774</v>
      </c>
      <c r="V17" s="150">
        <f t="shared" si="11"/>
        <v>45775</v>
      </c>
      <c r="W17" s="152">
        <f t="shared" si="12"/>
        <v>45777</v>
      </c>
      <c r="X17" s="150">
        <f t="shared" si="13"/>
        <v>45778</v>
      </c>
      <c r="Y17" s="153">
        <f t="shared" si="14"/>
        <v>45782</v>
      </c>
      <c r="Z17" s="1"/>
      <c r="AA17" s="27"/>
    </row>
    <row r="18" spans="1:27" ht="27" customHeight="1">
      <c r="A18" s="26"/>
      <c r="B18" s="77"/>
      <c r="C18" s="69"/>
      <c r="D18" s="132"/>
      <c r="E18" s="133"/>
      <c r="F18" s="134"/>
      <c r="G18" s="135"/>
      <c r="H18" s="136"/>
      <c r="I18" s="79"/>
      <c r="J18" s="137"/>
      <c r="K18" s="73"/>
      <c r="L18" s="138"/>
      <c r="M18" s="138"/>
      <c r="N18" s="74"/>
      <c r="O18" s="66"/>
      <c r="P18" s="154"/>
      <c r="Q18" s="139"/>
      <c r="R18" s="138"/>
      <c r="S18" s="138"/>
      <c r="T18" s="138"/>
      <c r="U18" s="138"/>
      <c r="V18" s="138"/>
      <c r="W18" s="138"/>
      <c r="X18" s="138"/>
      <c r="Y18" s="138"/>
      <c r="Z18" s="1"/>
      <c r="AA18" s="1"/>
    </row>
    <row r="19" spans="1:27" ht="21.75" customHeight="1" thickBot="1">
      <c r="A19" s="1"/>
      <c r="B19" s="78"/>
      <c r="C19" s="56"/>
      <c r="D19" s="47"/>
      <c r="E19" s="48"/>
      <c r="F19" s="49"/>
      <c r="G19" s="50"/>
      <c r="H19" s="51"/>
      <c r="I19" s="81"/>
      <c r="J19" s="82"/>
      <c r="K19" s="83"/>
      <c r="L19" s="52"/>
      <c r="M19" s="53"/>
      <c r="N19" s="52"/>
      <c r="O19" s="54"/>
      <c r="P19" s="52"/>
      <c r="Q19" s="54"/>
      <c r="R19" s="52"/>
      <c r="S19" s="54"/>
      <c r="T19" s="52"/>
      <c r="U19" s="54"/>
      <c r="V19" s="52"/>
      <c r="W19" s="54"/>
      <c r="X19" s="52"/>
      <c r="Y19" s="55"/>
      <c r="Z19" s="1"/>
      <c r="AA19" s="1"/>
    </row>
    <row r="20" spans="1:27" ht="21.75" customHeight="1">
      <c r="A20" s="1"/>
      <c r="B20" s="57"/>
      <c r="C20" s="58"/>
      <c r="D20" s="59"/>
      <c r="E20" s="60"/>
      <c r="F20" s="61"/>
      <c r="G20" s="62"/>
      <c r="H20" s="63"/>
      <c r="I20" s="64"/>
      <c r="J20" s="65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1"/>
      <c r="AA20" s="1"/>
    </row>
    <row r="21" spans="1:27" ht="21.75" customHeight="1">
      <c r="A21" s="1"/>
      <c r="B21" s="29" t="s">
        <v>29</v>
      </c>
      <c r="C21" s="29"/>
      <c r="D21" s="29"/>
      <c r="E21" s="3"/>
      <c r="F21" s="3"/>
      <c r="G21" s="29" t="s">
        <v>30</v>
      </c>
      <c r="H21" s="27"/>
      <c r="I21" s="2" t="s">
        <v>31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58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67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27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32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Y9:Y10"/>
    <mergeCell ref="Q9:Q10"/>
    <mergeCell ref="R9:R10"/>
    <mergeCell ref="S9:S10"/>
    <mergeCell ref="T9:T10"/>
    <mergeCell ref="N9:N10"/>
    <mergeCell ref="V9:V10"/>
    <mergeCell ref="W9:W10"/>
    <mergeCell ref="U9:U10"/>
    <mergeCell ref="X9:X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2025-02-21T00:05:18Z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